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-108" yWindow="-108" windowWidth="19416" windowHeight="10416" activeTab="1"/>
  </bookViews>
  <sheets>
    <sheet name="Po moich zmianach" sheetId="4" r:id="rId1"/>
    <sheet name="Nabór 2022_2023" sheetId="5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5" l="1"/>
  <c r="G29" i="5"/>
  <c r="G30" i="5"/>
  <c r="G31" i="5"/>
  <c r="G32" i="5"/>
  <c r="G33" i="5"/>
  <c r="G34" i="5"/>
  <c r="G35" i="5"/>
  <c r="G36" i="5"/>
  <c r="F28" i="5"/>
  <c r="F29" i="5"/>
  <c r="F30" i="5"/>
  <c r="F31" i="5"/>
  <c r="F32" i="5"/>
  <c r="F33" i="5"/>
  <c r="F34" i="5"/>
  <c r="F35" i="5"/>
  <c r="F36" i="5"/>
  <c r="E28" i="5"/>
  <c r="E29" i="5"/>
  <c r="E30" i="5"/>
  <c r="E31" i="5"/>
  <c r="E32" i="5"/>
  <c r="E33" i="5"/>
  <c r="E34" i="5"/>
  <c r="E35" i="5"/>
  <c r="E36" i="5"/>
  <c r="G19" i="5"/>
  <c r="G20" i="5"/>
  <c r="G21" i="5"/>
  <c r="G22" i="5"/>
  <c r="G23" i="5"/>
  <c r="F19" i="5"/>
  <c r="F20" i="5"/>
  <c r="F21" i="5"/>
  <c r="F22" i="5"/>
  <c r="F23" i="5"/>
  <c r="E20" i="5"/>
  <c r="E21" i="5"/>
  <c r="E22" i="5"/>
  <c r="E23" i="5"/>
  <c r="G8" i="5"/>
  <c r="G9" i="5"/>
  <c r="G10" i="5"/>
  <c r="G11" i="5"/>
  <c r="G12" i="5"/>
  <c r="G13" i="5"/>
  <c r="G14" i="5"/>
  <c r="F8" i="5"/>
  <c r="F9" i="5"/>
  <c r="F10" i="5"/>
  <c r="F11" i="5"/>
  <c r="F12" i="5"/>
  <c r="F13" i="5"/>
  <c r="F14" i="5"/>
  <c r="E8" i="5"/>
  <c r="E9" i="5"/>
  <c r="E10" i="5"/>
  <c r="E11" i="5"/>
  <c r="E12" i="5"/>
  <c r="E13" i="5"/>
  <c r="E14" i="5"/>
  <c r="G7" i="5"/>
  <c r="G6" i="5"/>
  <c r="E6" i="5"/>
  <c r="F6" i="5"/>
  <c r="H28" i="5" l="1"/>
  <c r="H29" i="5"/>
  <c r="H30" i="5"/>
  <c r="H31" i="5"/>
  <c r="H32" i="5"/>
  <c r="H33" i="5"/>
  <c r="H34" i="5"/>
  <c r="H35" i="5"/>
  <c r="H36" i="5"/>
  <c r="D36" i="5" s="1"/>
  <c r="I12" i="5"/>
  <c r="I19" i="5"/>
  <c r="J19" i="5"/>
  <c r="K19" i="5"/>
  <c r="I20" i="5"/>
  <c r="J20" i="5"/>
  <c r="K20" i="5"/>
  <c r="I21" i="5"/>
  <c r="J21" i="5"/>
  <c r="K21" i="5"/>
  <c r="I22" i="5"/>
  <c r="J22" i="5"/>
  <c r="K22" i="5"/>
  <c r="I23" i="5"/>
  <c r="J23" i="5"/>
  <c r="K23" i="5"/>
  <c r="I5" i="5"/>
  <c r="J5" i="5"/>
  <c r="K5" i="5"/>
  <c r="I6" i="5"/>
  <c r="J6" i="5"/>
  <c r="K6" i="5"/>
  <c r="I7" i="5"/>
  <c r="J7" i="5"/>
  <c r="K7" i="5"/>
  <c r="I8" i="5"/>
  <c r="J8" i="5"/>
  <c r="K8" i="5"/>
  <c r="I9" i="5"/>
  <c r="J9" i="5"/>
  <c r="K9" i="5"/>
  <c r="I10" i="5"/>
  <c r="J10" i="5"/>
  <c r="K10" i="5"/>
  <c r="I11" i="5"/>
  <c r="J11" i="5"/>
  <c r="K11" i="5"/>
  <c r="J12" i="5"/>
  <c r="K12" i="5"/>
  <c r="I13" i="5"/>
  <c r="J13" i="5"/>
  <c r="K13" i="5"/>
  <c r="I14" i="5"/>
  <c r="J14" i="5"/>
  <c r="K14" i="5"/>
  <c r="I27" i="5"/>
  <c r="J27" i="5"/>
  <c r="K27" i="5"/>
  <c r="I28" i="5"/>
  <c r="J28" i="5"/>
  <c r="K28" i="5"/>
  <c r="I29" i="5"/>
  <c r="J29" i="5"/>
  <c r="K29" i="5"/>
  <c r="I30" i="5"/>
  <c r="J30" i="5"/>
  <c r="K30" i="5"/>
  <c r="I31" i="5"/>
  <c r="J31" i="5"/>
  <c r="K31" i="5"/>
  <c r="I32" i="5"/>
  <c r="J32" i="5"/>
  <c r="K32" i="5"/>
  <c r="I33" i="5"/>
  <c r="J33" i="5"/>
  <c r="K33" i="5"/>
  <c r="I34" i="5"/>
  <c r="J34" i="5"/>
  <c r="K34" i="5"/>
  <c r="I35" i="5"/>
  <c r="J35" i="5"/>
  <c r="K35" i="5"/>
  <c r="I36" i="5"/>
  <c r="J36" i="5"/>
  <c r="K36" i="5"/>
  <c r="I40" i="5"/>
  <c r="J40" i="5"/>
  <c r="K40" i="5"/>
  <c r="I41" i="5"/>
  <c r="J41" i="5"/>
  <c r="K41" i="5"/>
  <c r="I42" i="5"/>
  <c r="J42" i="5"/>
  <c r="K42" i="5"/>
  <c r="I43" i="5"/>
  <c r="J43" i="5"/>
  <c r="K43" i="5"/>
  <c r="I44" i="5"/>
  <c r="J44" i="5"/>
  <c r="K44" i="5"/>
  <c r="I45" i="5"/>
  <c r="J45" i="5"/>
  <c r="K45" i="5"/>
  <c r="I46" i="5"/>
  <c r="J46" i="5"/>
  <c r="K46" i="5"/>
  <c r="I47" i="5"/>
  <c r="J47" i="5"/>
  <c r="K47" i="5"/>
  <c r="I48" i="5"/>
  <c r="J48" i="5"/>
  <c r="K48" i="5"/>
  <c r="I49" i="5"/>
  <c r="J49" i="5"/>
  <c r="K49" i="5"/>
  <c r="I50" i="5"/>
  <c r="J50" i="5"/>
  <c r="K50" i="5"/>
  <c r="I51" i="5"/>
  <c r="J51" i="5"/>
  <c r="K51" i="5"/>
  <c r="I52" i="5"/>
  <c r="J52" i="5"/>
  <c r="K52" i="5"/>
  <c r="I53" i="5"/>
  <c r="J53" i="5"/>
  <c r="K53" i="5"/>
  <c r="I56" i="5"/>
  <c r="J56" i="5"/>
  <c r="K56" i="5"/>
  <c r="I57" i="5"/>
  <c r="J57" i="5"/>
  <c r="K57" i="5"/>
  <c r="I58" i="5"/>
  <c r="J58" i="5"/>
  <c r="K58" i="5"/>
  <c r="I59" i="5"/>
  <c r="J59" i="5"/>
  <c r="K59" i="5"/>
  <c r="K18" i="5"/>
  <c r="D18" i="5" s="1"/>
  <c r="J18" i="5"/>
  <c r="I18" i="5"/>
  <c r="H19" i="5"/>
  <c r="H20" i="5"/>
  <c r="D20" i="5" s="1"/>
  <c r="H21" i="5"/>
  <c r="H22" i="5"/>
  <c r="H23" i="5"/>
  <c r="H5" i="5"/>
  <c r="H6" i="5"/>
  <c r="H7" i="5"/>
  <c r="H8" i="5"/>
  <c r="H9" i="5"/>
  <c r="D9" i="5" s="1"/>
  <c r="H10" i="5"/>
  <c r="H11" i="5"/>
  <c r="H12" i="5"/>
  <c r="D12" i="5" s="1"/>
  <c r="H13" i="5"/>
  <c r="D13" i="5" s="1"/>
  <c r="H14" i="5"/>
  <c r="H27" i="5"/>
  <c r="D28" i="5"/>
  <c r="H40" i="5"/>
  <c r="H41" i="5"/>
  <c r="H42" i="5"/>
  <c r="D42" i="5" s="1"/>
  <c r="H43" i="5"/>
  <c r="H44" i="5"/>
  <c r="H45" i="5"/>
  <c r="H46" i="5"/>
  <c r="D46" i="5" s="1"/>
  <c r="H47" i="5"/>
  <c r="H48" i="5"/>
  <c r="H49" i="5"/>
  <c r="H50" i="5"/>
  <c r="D50" i="5" s="1"/>
  <c r="H51" i="5"/>
  <c r="H52" i="5"/>
  <c r="H53" i="5"/>
  <c r="H56" i="5"/>
  <c r="H57" i="5"/>
  <c r="H58" i="5"/>
  <c r="H59" i="5"/>
  <c r="H60" i="5"/>
  <c r="H18" i="5"/>
  <c r="E19" i="5"/>
  <c r="E5" i="5"/>
  <c r="F5" i="5"/>
  <c r="G5" i="5"/>
  <c r="E7" i="5"/>
  <c r="F7" i="5"/>
  <c r="E27" i="5"/>
  <c r="F27" i="5"/>
  <c r="G27" i="5"/>
  <c r="E40" i="5"/>
  <c r="F40" i="5"/>
  <c r="G40" i="5"/>
  <c r="E41" i="5"/>
  <c r="F41" i="5"/>
  <c r="G41" i="5"/>
  <c r="E42" i="5"/>
  <c r="F42" i="5"/>
  <c r="G42" i="5"/>
  <c r="E43" i="5"/>
  <c r="F43" i="5"/>
  <c r="G43" i="5"/>
  <c r="E44" i="5"/>
  <c r="F44" i="5"/>
  <c r="G44" i="5"/>
  <c r="E45" i="5"/>
  <c r="F45" i="5"/>
  <c r="G45" i="5"/>
  <c r="E46" i="5"/>
  <c r="F46" i="5"/>
  <c r="G46" i="5"/>
  <c r="E47" i="5"/>
  <c r="F47" i="5"/>
  <c r="G47" i="5"/>
  <c r="E48" i="5"/>
  <c r="F48" i="5"/>
  <c r="G48" i="5"/>
  <c r="E49" i="5"/>
  <c r="F49" i="5"/>
  <c r="G49" i="5"/>
  <c r="E50" i="5"/>
  <c r="F50" i="5"/>
  <c r="G50" i="5"/>
  <c r="E51" i="5"/>
  <c r="F51" i="5"/>
  <c r="G51" i="5"/>
  <c r="E52" i="5"/>
  <c r="F52" i="5"/>
  <c r="G52" i="5"/>
  <c r="E53" i="5"/>
  <c r="F53" i="5"/>
  <c r="G53" i="5"/>
  <c r="E56" i="5"/>
  <c r="F56" i="5"/>
  <c r="G56" i="5"/>
  <c r="E57" i="5"/>
  <c r="F57" i="5"/>
  <c r="G57" i="5"/>
  <c r="E58" i="5"/>
  <c r="F58" i="5"/>
  <c r="G58" i="5"/>
  <c r="E59" i="5"/>
  <c r="F59" i="5"/>
  <c r="G59" i="5"/>
  <c r="G18" i="5"/>
  <c r="G24" i="5" s="1"/>
  <c r="F18" i="5"/>
  <c r="F24" i="5" s="1"/>
  <c r="E18" i="5"/>
  <c r="AM15" i="5"/>
  <c r="BB60" i="5"/>
  <c r="BA60" i="5"/>
  <c r="AZ60" i="5"/>
  <c r="AY60" i="5"/>
  <c r="AW60" i="5"/>
  <c r="AV60" i="5"/>
  <c r="AU60" i="5"/>
  <c r="AT60" i="5"/>
  <c r="AS60" i="5"/>
  <c r="AR60" i="5"/>
  <c r="AP60" i="5"/>
  <c r="AO60" i="5"/>
  <c r="AN60" i="5"/>
  <c r="AM60" i="5"/>
  <c r="AL60" i="5"/>
  <c r="AK60" i="5"/>
  <c r="AI60" i="5"/>
  <c r="AH60" i="5"/>
  <c r="AG60" i="5"/>
  <c r="AF60" i="5"/>
  <c r="AE60" i="5"/>
  <c r="AD60" i="5"/>
  <c r="AB60" i="5"/>
  <c r="AA60" i="5"/>
  <c r="Z60" i="5"/>
  <c r="Y60" i="5"/>
  <c r="X60" i="5"/>
  <c r="W60" i="5"/>
  <c r="U60" i="5"/>
  <c r="T60" i="5"/>
  <c r="S60" i="5"/>
  <c r="R60" i="5"/>
  <c r="Q60" i="5"/>
  <c r="P60" i="5"/>
  <c r="N60" i="5"/>
  <c r="M60" i="5"/>
  <c r="L60" i="5"/>
  <c r="BB54" i="5"/>
  <c r="BA54" i="5"/>
  <c r="AZ54" i="5"/>
  <c r="AY54" i="5"/>
  <c r="AX54" i="5"/>
  <c r="AW54" i="5"/>
  <c r="AV54" i="5"/>
  <c r="AU54" i="5"/>
  <c r="AT54" i="5"/>
  <c r="AS54" i="5"/>
  <c r="AR54" i="5"/>
  <c r="AQ54" i="5"/>
  <c r="AP54" i="5"/>
  <c r="AO54" i="5"/>
  <c r="AN54" i="5"/>
  <c r="AM54" i="5"/>
  <c r="AL54" i="5"/>
  <c r="AK54" i="5"/>
  <c r="AJ54" i="5"/>
  <c r="AI54" i="5"/>
  <c r="AH54" i="5"/>
  <c r="AG54" i="5"/>
  <c r="AF54" i="5"/>
  <c r="AE54" i="5"/>
  <c r="AD54" i="5"/>
  <c r="AC54" i="5"/>
  <c r="AB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U57" i="4"/>
  <c r="AV57" i="4"/>
  <c r="AW57" i="4"/>
  <c r="AX57" i="4"/>
  <c r="AY57" i="4"/>
  <c r="AZ57" i="4"/>
  <c r="BA57" i="4"/>
  <c r="BB57" i="4"/>
  <c r="BC57" i="4"/>
  <c r="BD57" i="4"/>
  <c r="BE57" i="4"/>
  <c r="BF57" i="4"/>
  <c r="BG57" i="4"/>
  <c r="G57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4"/>
  <c r="BE51" i="4"/>
  <c r="BF51" i="4"/>
  <c r="BG51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AO35" i="4"/>
  <c r="AP35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AO12" i="4"/>
  <c r="AP12" i="4"/>
  <c r="AQ12" i="4"/>
  <c r="AR12" i="4"/>
  <c r="AS12" i="4"/>
  <c r="AT12" i="4"/>
  <c r="AU12" i="4"/>
  <c r="AV12" i="4"/>
  <c r="AW12" i="4"/>
  <c r="AX12" i="4"/>
  <c r="AY12" i="4"/>
  <c r="AZ12" i="4"/>
  <c r="BA12" i="4"/>
  <c r="BB12" i="4"/>
  <c r="BC12" i="4"/>
  <c r="BD12" i="4"/>
  <c r="BE12" i="4"/>
  <c r="BF12" i="4"/>
  <c r="BG12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E25" i="4"/>
  <c r="D26" i="4"/>
  <c r="E26" i="4"/>
  <c r="D27" i="4"/>
  <c r="E27" i="4"/>
  <c r="BH56" i="4"/>
  <c r="BH51" i="4"/>
  <c r="BH35" i="4"/>
  <c r="BH12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37" i="4"/>
  <c r="H38" i="4"/>
  <c r="H39" i="4"/>
  <c r="H40" i="4"/>
  <c r="J40" i="4" s="1"/>
  <c r="H41" i="4"/>
  <c r="H42" i="4"/>
  <c r="J42" i="4" s="1"/>
  <c r="H43" i="4"/>
  <c r="H44" i="4"/>
  <c r="J44" i="4" s="1"/>
  <c r="H45" i="4"/>
  <c r="H46" i="4"/>
  <c r="H47" i="4"/>
  <c r="H48" i="4"/>
  <c r="J48" i="4" s="1"/>
  <c r="H49" i="4"/>
  <c r="J49" i="4" s="1"/>
  <c r="H50" i="4"/>
  <c r="J50" i="4" s="1"/>
  <c r="H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37" i="4"/>
  <c r="K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37" i="4"/>
  <c r="I26" i="4"/>
  <c r="I27" i="4"/>
  <c r="I28" i="4"/>
  <c r="I29" i="4"/>
  <c r="I30" i="4"/>
  <c r="I31" i="4"/>
  <c r="I32" i="4"/>
  <c r="I33" i="4"/>
  <c r="I34" i="4"/>
  <c r="H26" i="4"/>
  <c r="H27" i="4"/>
  <c r="H28" i="4"/>
  <c r="H29" i="4"/>
  <c r="H30" i="4"/>
  <c r="H31" i="4"/>
  <c r="H32" i="4"/>
  <c r="H33" i="4"/>
  <c r="H34" i="4"/>
  <c r="H23" i="4"/>
  <c r="I23" i="4"/>
  <c r="J15" i="4"/>
  <c r="J16" i="4"/>
  <c r="J17" i="4"/>
  <c r="J18" i="4"/>
  <c r="J19" i="4"/>
  <c r="J20" i="4"/>
  <c r="J21" i="4"/>
  <c r="J22" i="4"/>
  <c r="J14" i="4"/>
  <c r="H12" i="4"/>
  <c r="I12" i="4"/>
  <c r="J7" i="4"/>
  <c r="J8" i="4"/>
  <c r="J9" i="4"/>
  <c r="J10" i="4"/>
  <c r="J11" i="4"/>
  <c r="J6" i="4"/>
  <c r="I25" i="4"/>
  <c r="H25" i="4"/>
  <c r="F26" i="4"/>
  <c r="F27" i="4"/>
  <c r="F28" i="4"/>
  <c r="F29" i="4"/>
  <c r="F30" i="4"/>
  <c r="F31" i="4"/>
  <c r="F32" i="4"/>
  <c r="F33" i="4"/>
  <c r="F34" i="4"/>
  <c r="F25" i="4"/>
  <c r="E28" i="4"/>
  <c r="E29" i="4"/>
  <c r="E30" i="4"/>
  <c r="E31" i="4"/>
  <c r="E32" i="4"/>
  <c r="E33" i="4"/>
  <c r="E34" i="4"/>
  <c r="D28" i="4"/>
  <c r="D29" i="4"/>
  <c r="D30" i="4"/>
  <c r="D31" i="4"/>
  <c r="D32" i="4"/>
  <c r="D33" i="4"/>
  <c r="D34" i="4"/>
  <c r="D25" i="4"/>
  <c r="K26" i="4"/>
  <c r="K27" i="4"/>
  <c r="K28" i="4"/>
  <c r="K29" i="4"/>
  <c r="K30" i="4"/>
  <c r="K31" i="4"/>
  <c r="K32" i="4"/>
  <c r="K33" i="4"/>
  <c r="K34" i="4"/>
  <c r="K25" i="4"/>
  <c r="G26" i="4"/>
  <c r="G27" i="4"/>
  <c r="G28" i="4"/>
  <c r="G29" i="4"/>
  <c r="G30" i="4"/>
  <c r="G31" i="4"/>
  <c r="G32" i="4"/>
  <c r="G33" i="4"/>
  <c r="G34" i="4"/>
  <c r="G25" i="4"/>
  <c r="G15" i="4"/>
  <c r="G16" i="4"/>
  <c r="G17" i="4"/>
  <c r="G18" i="4"/>
  <c r="G19" i="4"/>
  <c r="G20" i="4"/>
  <c r="G21" i="4"/>
  <c r="G22" i="4"/>
  <c r="G14" i="4"/>
  <c r="F15" i="4"/>
  <c r="F16" i="4"/>
  <c r="F17" i="4"/>
  <c r="F18" i="4"/>
  <c r="F19" i="4"/>
  <c r="F20" i="4"/>
  <c r="F21" i="4"/>
  <c r="F22" i="4"/>
  <c r="F14" i="4"/>
  <c r="E16" i="4"/>
  <c r="D16" i="4"/>
  <c r="D15" i="4"/>
  <c r="E15" i="4"/>
  <c r="D17" i="4"/>
  <c r="E17" i="4"/>
  <c r="D18" i="4"/>
  <c r="E18" i="4"/>
  <c r="D19" i="4"/>
  <c r="E19" i="4"/>
  <c r="D20" i="4"/>
  <c r="E20" i="4"/>
  <c r="D21" i="4"/>
  <c r="E21" i="4"/>
  <c r="D22" i="4"/>
  <c r="E22" i="4"/>
  <c r="D14" i="4"/>
  <c r="F7" i="4"/>
  <c r="E7" i="4"/>
  <c r="G7" i="4"/>
  <c r="G8" i="4"/>
  <c r="G9" i="4"/>
  <c r="G10" i="4"/>
  <c r="G11" i="4"/>
  <c r="G6" i="4"/>
  <c r="F8" i="4"/>
  <c r="F9" i="4"/>
  <c r="F10" i="4"/>
  <c r="F11" i="4"/>
  <c r="F6" i="4"/>
  <c r="D7" i="4"/>
  <c r="D8" i="4"/>
  <c r="E8" i="4"/>
  <c r="D9" i="4"/>
  <c r="E9" i="4"/>
  <c r="D10" i="4"/>
  <c r="E10" i="4"/>
  <c r="D11" i="4"/>
  <c r="E11" i="4"/>
  <c r="E14" i="4"/>
  <c r="D6" i="4"/>
  <c r="E6" i="4"/>
  <c r="E24" i="5" l="1"/>
  <c r="C48" i="5"/>
  <c r="C47" i="5"/>
  <c r="C52" i="5"/>
  <c r="C44" i="5"/>
  <c r="C40" i="5"/>
  <c r="C51" i="5"/>
  <c r="C53" i="5"/>
  <c r="C49" i="5"/>
  <c r="C45" i="5"/>
  <c r="C41" i="5"/>
  <c r="C50" i="5"/>
  <c r="C46" i="5"/>
  <c r="C42" i="5"/>
  <c r="C43" i="5"/>
  <c r="D40" i="5"/>
  <c r="D32" i="5"/>
  <c r="K60" i="5"/>
  <c r="F37" i="5"/>
  <c r="E37" i="5"/>
  <c r="G37" i="5"/>
  <c r="G38" i="5" s="1"/>
  <c r="D11" i="5"/>
  <c r="D7" i="5"/>
  <c r="C34" i="5"/>
  <c r="C30" i="5"/>
  <c r="C9" i="5"/>
  <c r="C23" i="5"/>
  <c r="C19" i="5"/>
  <c r="D52" i="5"/>
  <c r="D44" i="5"/>
  <c r="D34" i="5"/>
  <c r="D30" i="5"/>
  <c r="D22" i="5"/>
  <c r="I60" i="5"/>
  <c r="I24" i="5"/>
  <c r="J15" i="5"/>
  <c r="D51" i="5"/>
  <c r="D47" i="5"/>
  <c r="D43" i="5"/>
  <c r="D21" i="5"/>
  <c r="H15" i="5"/>
  <c r="H37" i="5"/>
  <c r="D35" i="5"/>
  <c r="D31" i="5"/>
  <c r="D27" i="5"/>
  <c r="D8" i="5"/>
  <c r="K15" i="5"/>
  <c r="K54" i="5"/>
  <c r="C35" i="5"/>
  <c r="C31" i="5"/>
  <c r="C27" i="5"/>
  <c r="C20" i="5"/>
  <c r="D33" i="5"/>
  <c r="D29" i="5"/>
  <c r="D14" i="5"/>
  <c r="D10" i="5"/>
  <c r="D6" i="5"/>
  <c r="J24" i="5"/>
  <c r="I37" i="5"/>
  <c r="K24" i="5"/>
  <c r="J37" i="5"/>
  <c r="H54" i="5"/>
  <c r="J54" i="5"/>
  <c r="J60" i="5"/>
  <c r="C36" i="5"/>
  <c r="C28" i="5"/>
  <c r="C21" i="5"/>
  <c r="H24" i="5"/>
  <c r="I15" i="5"/>
  <c r="K37" i="5"/>
  <c r="I54" i="5"/>
  <c r="C33" i="5"/>
  <c r="C29" i="5"/>
  <c r="C22" i="5"/>
  <c r="D23" i="5"/>
  <c r="D19" i="5"/>
  <c r="D48" i="5"/>
  <c r="C14" i="5"/>
  <c r="C13" i="5"/>
  <c r="C12" i="5"/>
  <c r="C11" i="5"/>
  <c r="C10" i="5"/>
  <c r="F15" i="5"/>
  <c r="C8" i="5"/>
  <c r="C7" i="5"/>
  <c r="C6" i="5"/>
  <c r="C32" i="5"/>
  <c r="E54" i="5"/>
  <c r="F54" i="5"/>
  <c r="G15" i="5"/>
  <c r="G16" i="5" s="1"/>
  <c r="E15" i="5"/>
  <c r="G54" i="5"/>
  <c r="G55" i="5" s="1"/>
  <c r="D53" i="5"/>
  <c r="D49" i="5"/>
  <c r="D45" i="5"/>
  <c r="D41" i="5"/>
  <c r="G25" i="5"/>
  <c r="C18" i="5"/>
  <c r="Y61" i="5"/>
  <c r="C58" i="5"/>
  <c r="R61" i="5"/>
  <c r="G60" i="5"/>
  <c r="P61" i="5"/>
  <c r="P66" i="5" s="1"/>
  <c r="T61" i="5"/>
  <c r="W61" i="5"/>
  <c r="W66" i="5" s="1"/>
  <c r="AA61" i="5"/>
  <c r="AD61" i="5"/>
  <c r="AD66" i="5" s="1"/>
  <c r="AH61" i="5"/>
  <c r="AR61" i="5"/>
  <c r="AR66" i="5" s="1"/>
  <c r="AV61" i="5"/>
  <c r="AY61" i="5"/>
  <c r="AY66" i="5" s="1"/>
  <c r="C59" i="5"/>
  <c r="N61" i="5"/>
  <c r="Q61" i="5"/>
  <c r="Q67" i="5" s="1"/>
  <c r="U61" i="5"/>
  <c r="X61" i="5"/>
  <c r="X67" i="5" s="1"/>
  <c r="AB61" i="5"/>
  <c r="AE61" i="5"/>
  <c r="AE67" i="5" s="1"/>
  <c r="AI61" i="5"/>
  <c r="AL61" i="5"/>
  <c r="AL67" i="5" s="1"/>
  <c r="AP61" i="5"/>
  <c r="AS61" i="5"/>
  <c r="AS67" i="5" s="1"/>
  <c r="AW61" i="5"/>
  <c r="AZ61" i="5"/>
  <c r="AZ67" i="5" s="1"/>
  <c r="M61" i="5"/>
  <c r="AK61" i="5"/>
  <c r="AK66" i="5" s="1"/>
  <c r="AO61" i="5"/>
  <c r="AF61" i="5"/>
  <c r="AM61" i="5"/>
  <c r="AT61" i="5"/>
  <c r="BA61" i="5"/>
  <c r="L61" i="5"/>
  <c r="O61" i="5"/>
  <c r="L64" i="5" s="1"/>
  <c r="S61" i="5"/>
  <c r="V61" i="5"/>
  <c r="Z61" i="5"/>
  <c r="AC61" i="5"/>
  <c r="AG61" i="5"/>
  <c r="AJ61" i="5"/>
  <c r="AN61" i="5"/>
  <c r="AQ61" i="5"/>
  <c r="AU61" i="5"/>
  <c r="AX61" i="5"/>
  <c r="BB61" i="5"/>
  <c r="C57" i="5"/>
  <c r="E60" i="5"/>
  <c r="BH57" i="4"/>
  <c r="J37" i="4"/>
  <c r="J47" i="4"/>
  <c r="J43" i="4"/>
  <c r="J39" i="4"/>
  <c r="J34" i="4"/>
  <c r="J30" i="4"/>
  <c r="J26" i="4"/>
  <c r="J46" i="4"/>
  <c r="J45" i="4"/>
  <c r="J41" i="4"/>
  <c r="H51" i="4"/>
  <c r="F51" i="4"/>
  <c r="G51" i="4"/>
  <c r="J38" i="4"/>
  <c r="E51" i="4"/>
  <c r="I51" i="4"/>
  <c r="G35" i="4"/>
  <c r="E35" i="4"/>
  <c r="J12" i="4"/>
  <c r="J23" i="4"/>
  <c r="J25" i="4"/>
  <c r="J33" i="4"/>
  <c r="J29" i="4"/>
  <c r="J31" i="4"/>
  <c r="J27" i="4"/>
  <c r="J32" i="4"/>
  <c r="J28" i="4"/>
  <c r="H35" i="4"/>
  <c r="I35" i="4"/>
  <c r="E23" i="4"/>
  <c r="C18" i="4"/>
  <c r="C17" i="4"/>
  <c r="C16" i="4"/>
  <c r="G12" i="4"/>
  <c r="E12" i="4"/>
  <c r="C22" i="4"/>
  <c r="C21" i="4"/>
  <c r="G23" i="4"/>
  <c r="C20" i="4"/>
  <c r="C19" i="4"/>
  <c r="C6" i="4"/>
  <c r="C7" i="4"/>
  <c r="BG56" i="4"/>
  <c r="BF56" i="4"/>
  <c r="BE56" i="4"/>
  <c r="BC56" i="4"/>
  <c r="BB56" i="4"/>
  <c r="BA56" i="4"/>
  <c r="AZ56" i="4"/>
  <c r="AY56" i="4"/>
  <c r="AX56" i="4"/>
  <c r="AW56" i="4"/>
  <c r="AU56" i="4"/>
  <c r="AT56" i="4"/>
  <c r="AS56" i="4"/>
  <c r="AR56" i="4"/>
  <c r="AQ56" i="4"/>
  <c r="AP56" i="4"/>
  <c r="AO56" i="4"/>
  <c r="AM56" i="4"/>
  <c r="AL56" i="4"/>
  <c r="AK56" i="4"/>
  <c r="AJ56" i="4"/>
  <c r="AI56" i="4"/>
  <c r="AH56" i="4"/>
  <c r="AG56" i="4"/>
  <c r="AE56" i="4"/>
  <c r="AD56" i="4"/>
  <c r="AC56" i="4"/>
  <c r="AB56" i="4"/>
  <c r="AA56" i="4"/>
  <c r="Z56" i="4"/>
  <c r="Y56" i="4"/>
  <c r="W56" i="4"/>
  <c r="V56" i="4"/>
  <c r="U56" i="4"/>
  <c r="T56" i="4"/>
  <c r="S56" i="4"/>
  <c r="R56" i="4"/>
  <c r="Q56" i="4"/>
  <c r="O56" i="4"/>
  <c r="N56" i="4"/>
  <c r="M56" i="4"/>
  <c r="L56" i="4"/>
  <c r="K55" i="4"/>
  <c r="F55" i="4"/>
  <c r="D55" i="4"/>
  <c r="K54" i="4"/>
  <c r="F54" i="4"/>
  <c r="D54" i="4"/>
  <c r="K53" i="4"/>
  <c r="F53" i="4"/>
  <c r="D53" i="4"/>
  <c r="N51" i="4"/>
  <c r="M51" i="4"/>
  <c r="L51" i="4"/>
  <c r="K50" i="4"/>
  <c r="K49" i="4"/>
  <c r="K48" i="4"/>
  <c r="K47" i="4"/>
  <c r="K46" i="4"/>
  <c r="K45" i="4"/>
  <c r="K44" i="4"/>
  <c r="C44" i="4"/>
  <c r="K43" i="4"/>
  <c r="K42" i="4"/>
  <c r="K41" i="4"/>
  <c r="K40" i="4"/>
  <c r="C40" i="4"/>
  <c r="K39" i="4"/>
  <c r="K38" i="4"/>
  <c r="N35" i="4"/>
  <c r="M35" i="4"/>
  <c r="L35" i="4"/>
  <c r="N23" i="4"/>
  <c r="M23" i="4"/>
  <c r="L23" i="4"/>
  <c r="N12" i="4"/>
  <c r="M12" i="4"/>
  <c r="L12" i="4"/>
  <c r="AU64" i="5" l="1"/>
  <c r="S64" i="5"/>
  <c r="F61" i="5"/>
  <c r="D37" i="5"/>
  <c r="D38" i="5" s="1"/>
  <c r="D15" i="5"/>
  <c r="I61" i="5"/>
  <c r="D24" i="5"/>
  <c r="AN62" i="5"/>
  <c r="H61" i="5"/>
  <c r="J61" i="5"/>
  <c r="AU62" i="5"/>
  <c r="AG62" i="5"/>
  <c r="C24" i="5"/>
  <c r="Z64" i="5"/>
  <c r="Z62" i="5"/>
  <c r="L62" i="5"/>
  <c r="S62" i="5"/>
  <c r="G61" i="5"/>
  <c r="C15" i="5"/>
  <c r="AN64" i="5"/>
  <c r="C37" i="5"/>
  <c r="C38" i="5" s="1"/>
  <c r="AG64" i="5"/>
  <c r="D54" i="5"/>
  <c r="D55" i="5" s="1"/>
  <c r="C54" i="5"/>
  <c r="C55" i="5" s="1"/>
  <c r="C60" i="5"/>
  <c r="BB66" i="5"/>
  <c r="K61" i="5"/>
  <c r="E61" i="5"/>
  <c r="BB67" i="5"/>
  <c r="J51" i="4"/>
  <c r="J35" i="4"/>
  <c r="C25" i="4"/>
  <c r="C26" i="4"/>
  <c r="C30" i="4"/>
  <c r="C14" i="4"/>
  <c r="C48" i="4"/>
  <c r="C34" i="4"/>
  <c r="C11" i="4"/>
  <c r="F12" i="4"/>
  <c r="C10" i="4"/>
  <c r="K35" i="4"/>
  <c r="C27" i="4"/>
  <c r="C31" i="4"/>
  <c r="Y61" i="4"/>
  <c r="AH62" i="4"/>
  <c r="BE61" i="4"/>
  <c r="C37" i="4"/>
  <c r="C41" i="4"/>
  <c r="C45" i="4"/>
  <c r="C49" i="4"/>
  <c r="C54" i="4"/>
  <c r="K12" i="4"/>
  <c r="C9" i="4"/>
  <c r="N57" i="4"/>
  <c r="AG61" i="4"/>
  <c r="C8" i="4"/>
  <c r="L57" i="4"/>
  <c r="Q61" i="4"/>
  <c r="Z62" i="4"/>
  <c r="AW61" i="4"/>
  <c r="BF62" i="4"/>
  <c r="K23" i="4"/>
  <c r="D35" i="4"/>
  <c r="C29" i="4"/>
  <c r="C33" i="4"/>
  <c r="K51" i="4"/>
  <c r="C39" i="4"/>
  <c r="C43" i="4"/>
  <c r="C47" i="4"/>
  <c r="F56" i="4"/>
  <c r="F23" i="4"/>
  <c r="AP62" i="4"/>
  <c r="D56" i="4"/>
  <c r="D12" i="4"/>
  <c r="R62" i="4"/>
  <c r="AO61" i="4"/>
  <c r="AX62" i="4"/>
  <c r="C15" i="4"/>
  <c r="F35" i="4"/>
  <c r="C28" i="4"/>
  <c r="C32" i="4"/>
  <c r="C38" i="4"/>
  <c r="C42" i="4"/>
  <c r="C46" i="4"/>
  <c r="C50" i="4"/>
  <c r="K56" i="4"/>
  <c r="C55" i="4"/>
  <c r="D51" i="4"/>
  <c r="C53" i="4"/>
  <c r="D23" i="4"/>
  <c r="M57" i="4"/>
  <c r="Z63" i="5" l="1"/>
  <c r="AN63" i="5"/>
  <c r="D61" i="5"/>
  <c r="BB62" i="5"/>
  <c r="L63" i="5"/>
  <c r="C61" i="5"/>
  <c r="BH61" i="4"/>
  <c r="BH62" i="4"/>
  <c r="AB58" i="4"/>
  <c r="F57" i="4"/>
  <c r="C12" i="4"/>
  <c r="C51" i="4"/>
  <c r="T58" i="4"/>
  <c r="C23" i="4"/>
  <c r="D57" i="4"/>
  <c r="C56" i="4"/>
  <c r="AJ58" i="4"/>
  <c r="AZ58" i="4"/>
  <c r="C35" i="4"/>
  <c r="AR58" i="4"/>
  <c r="K57" i="4"/>
  <c r="BB63" i="5" l="1"/>
  <c r="AR59" i="4"/>
  <c r="AB59" i="4"/>
  <c r="C57" i="4"/>
  <c r="L58" i="4" l="1"/>
  <c r="L59" i="4" s="1"/>
</calcChain>
</file>

<file path=xl/sharedStrings.xml><?xml version="1.0" encoding="utf-8"?>
<sst xmlns="http://schemas.openxmlformats.org/spreadsheetml/2006/main" count="349" uniqueCount="106">
  <si>
    <t>L.p.</t>
  </si>
  <si>
    <t>Przedmioty</t>
  </si>
  <si>
    <t>Wykłady</t>
  </si>
  <si>
    <t>Ćwiczenia, konwersatoria</t>
  </si>
  <si>
    <t>Rygor</t>
  </si>
  <si>
    <t>Punkty ECTS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</si>
  <si>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</si>
  <si>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</si>
  <si>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</si>
  <si>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</si>
  <si>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</si>
  <si>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</si>
  <si>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</si>
  <si>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</si>
  <si>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</si>
  <si>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wykład</t>
  </si>
  <si>
    <t>e-learning</t>
  </si>
  <si>
    <t>ćwiczenia</t>
  </si>
  <si>
    <t>konwersatoria</t>
  </si>
  <si>
    <t>Język angielski</t>
  </si>
  <si>
    <t>E</t>
  </si>
  <si>
    <t>Psychologia</t>
  </si>
  <si>
    <t>Socjologia</t>
  </si>
  <si>
    <t>Z</t>
  </si>
  <si>
    <t>Pedagogika</t>
  </si>
  <si>
    <t>Zdrowie publiczne</t>
  </si>
  <si>
    <t xml:space="preserve">Anatomia </t>
  </si>
  <si>
    <t xml:space="preserve">Fizjologia </t>
  </si>
  <si>
    <t>Biochemia</t>
  </si>
  <si>
    <t>Biofizyka</t>
  </si>
  <si>
    <t>Patologia</t>
  </si>
  <si>
    <t>Genetyka</t>
  </si>
  <si>
    <t>Mikrobiologia i parazytologia</t>
  </si>
  <si>
    <t>Farmakologia</t>
  </si>
  <si>
    <t>Radiologia</t>
  </si>
  <si>
    <t>Podstawy pielęgniarstwa</t>
  </si>
  <si>
    <t>Promocja zdrowia</t>
  </si>
  <si>
    <t>Podstawowa opieka zdrowotna</t>
  </si>
  <si>
    <t>Badanie fizykalne</t>
  </si>
  <si>
    <t>Opieka paliatywna</t>
  </si>
  <si>
    <t>BHP</t>
  </si>
  <si>
    <t>Liczba godzin w semestrze</t>
  </si>
  <si>
    <t>Liczba godzin łącznie w roku akademickim</t>
  </si>
  <si>
    <t>Liczba egzaminów w semestrach</t>
  </si>
  <si>
    <t>Prawo medyczne</t>
  </si>
  <si>
    <t>Zakażenia szpitalne</t>
  </si>
  <si>
    <t>System informacji w ochronie zdrowia</t>
  </si>
  <si>
    <t>Podstawy rehabilitacji</t>
  </si>
  <si>
    <t xml:space="preserve">Badania naukowe w pielęgniarstwie </t>
  </si>
  <si>
    <t>Razem</t>
  </si>
  <si>
    <t>Przedmioty ogólne</t>
  </si>
  <si>
    <t>RAZEM</t>
  </si>
  <si>
    <t xml:space="preserve">Etyka zawodu pielęgniarki </t>
  </si>
  <si>
    <t xml:space="preserve">Dietetyka </t>
  </si>
  <si>
    <t>praktyki zaw.</t>
  </si>
  <si>
    <t>zajęcia prakt.</t>
  </si>
  <si>
    <t>A.Język migowy/ B.Współpraca w zespołach opieki zdr.*</t>
  </si>
  <si>
    <t>Psychiatria i piel.psychiatryczne</t>
  </si>
  <si>
    <t>Chirurgia i piel. chirurgiczne</t>
  </si>
  <si>
    <t>Neurologia i piel. neurologiczne</t>
  </si>
  <si>
    <t>Geriatria i piel.geriatryczne</t>
  </si>
  <si>
    <t>Seminarium dypl. / Egzamin dypl.</t>
  </si>
  <si>
    <t>Przysp.biblioteczne</t>
  </si>
  <si>
    <t>Ogólna liczba godzin W, Ć, K / ECTS</t>
  </si>
  <si>
    <t>Podst. opieka zdr.</t>
  </si>
  <si>
    <t>WSPiA im. Mieszka I w Poznaniu Harmonogram realizacji programu studiów stacjonarnych I stopnia na kierunku pielęgniarstwo obowiązujący od roku akademickiego 2020/2021 i 2021/2022</t>
  </si>
  <si>
    <t>B. Nauki podstawowe (500 / 20)</t>
  </si>
  <si>
    <t>A. Nauki społeczne i humanistyczne (420 / 17)</t>
  </si>
  <si>
    <t>Podstawy ratownictwa med.</t>
  </si>
  <si>
    <t>Choroby wewn. i piel. internistyczne</t>
  </si>
  <si>
    <t>Pediatria i piel. pediatryczne</t>
  </si>
  <si>
    <t>Położn./ginekologia i piel.poł- gin.</t>
  </si>
  <si>
    <t>Anestezjologia i piel. w zagroż.życia</t>
  </si>
  <si>
    <t>Pielęgniarstwo opieki długoterm.</t>
  </si>
  <si>
    <t>Wych. fizyczne</t>
  </si>
  <si>
    <t>Liczba godzin ZP</t>
  </si>
  <si>
    <t>Liczba godzin PZ</t>
  </si>
  <si>
    <t>Łącznie W, E, Ć, K</t>
  </si>
  <si>
    <t>Łącznie ZP, PZ</t>
  </si>
  <si>
    <t>Org. pracy piel.</t>
  </si>
  <si>
    <t>Zakażenia szp.</t>
  </si>
  <si>
    <t>C. Nauki w zakresie podstaw opieki pielęgniarskiej (600 / 22)</t>
  </si>
  <si>
    <t>D. Nauki w zakresie opieki specjalistycznej (900 / 34)</t>
  </si>
  <si>
    <t>Liczba ECTS w semestrze</t>
  </si>
  <si>
    <t>C. Nauki w zakresie podstaw opieki pielęgniarskiej</t>
  </si>
  <si>
    <t>D. Nauki w zakresie opieki specjalistycznej</t>
  </si>
  <si>
    <t>SPS/e-learning</t>
  </si>
  <si>
    <t>Wykład</t>
  </si>
  <si>
    <t>Ćwicz., konw.</t>
  </si>
  <si>
    <t>Zajęcia prakt.</t>
  </si>
  <si>
    <t>Praktyki zaw.</t>
  </si>
  <si>
    <t>SPS /e-learning</t>
  </si>
  <si>
    <t>Ćwiczenia, konwers.</t>
  </si>
  <si>
    <t xml:space="preserve">Liczba godzin łącznie </t>
  </si>
  <si>
    <t xml:space="preserve">Liczba ECTS łącznie </t>
  </si>
  <si>
    <t>%</t>
  </si>
  <si>
    <t>SPS</t>
  </si>
  <si>
    <t>BEZ ZP, PZ</t>
  </si>
  <si>
    <t>Organizacja pracy piel.</t>
  </si>
  <si>
    <t xml:space="preserve">A. Nauki podstawowe </t>
  </si>
  <si>
    <t xml:space="preserve">B. Nauki społeczne i humanistyczne </t>
  </si>
  <si>
    <t>WSPiA im. Mieszka I w Poznaniu Harmonogram realizacji programu studiów I stopnia na kierunku pielęgniarstwo obowiązujący od roku akademickiego 2022/2023</t>
  </si>
  <si>
    <t>ZO</t>
  </si>
  <si>
    <r>
      <t>ZO/</t>
    </r>
    <r>
      <rPr>
        <b/>
        <sz val="8"/>
        <rFont val="Times New Roman"/>
        <family val="1"/>
        <charset val="238"/>
      </rPr>
      <t>E</t>
    </r>
  </si>
  <si>
    <t>,</t>
  </si>
  <si>
    <r>
      <t xml:space="preserve">Program kształcenia - studia stacjonarne, I stopnia, kierunek Pielęgniarstwo wg standardu 2019 roku obowiązujący dla studentów rozpoczynających naukę w roku akademickim 2022/2023
A. Nauki podstawowe - 500 godzin (20pkt. ETCS);
B. Nauki społeczne i humanistyczne - 420 godz.;w tym 120 godz. j. angielski - (17pkt. ETCS);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Times New Roman"/>
        <family val="1"/>
        <charset val="238"/>
      </rPr>
      <t>Nauki podstawowe, Nauki społeczne i humanistyczne – 230 godz.(25%) - samodzielna praca studenta</t>
    </r>
    <r>
      <rPr>
        <sz val="9"/>
        <rFont val="Times New Roman"/>
        <family val="1"/>
        <charset val="238"/>
      </rPr>
      <t xml:space="preserve">
C. Nauki w zakresie podstaw opieki pielęgniarskiej - 600 godz.(22pkt. ECTS )
C. – zajęcia teoretyczne = 600 godzin (w tym 210 godzin na samodzielną pracę studenta, co stanowi 35% zgodnie ze standardem), praca z wykładowcą = 390, 
czyli 390 godzin + 210 godzin = 600 godzin zgodnie ze standardem 
D. Nauki w zakresie opieki specjalistycznej - 900 godz. (34pkt. ETCS ) oraz 5pkt.ECTS praca licencjacka + egzamin dyplomowy, 60 godz. – WF ; 
D – zajęcia teoretyczne = 900 godzin ( w tym 315 godzin na samodzielną pracę studenta, co stanowi 35% zgodnie ze standardem), praca z wykładowcą = 585 godzin, 
czyli 585 godzin + 315 godzin = 900 godzin zgodnie ze standardem</t>
    </r>
    <r>
      <rPr>
        <b/>
        <sz val="9"/>
        <rFont val="Times New Roman"/>
        <family val="1"/>
        <charset val="238"/>
      </rPr>
      <t xml:space="preserve">Nauki w zakresie podstaw opieki pielęgniarskiej i opieki specjalistycznej - 525 godzin (35%) samodzielna praca studenta 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
Zajęcia praktyczne -1100 godz.( 41 ECTS)
Praktyki zawodowe -1200 godz. (46 pkt. ECTS)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9"/>
        <rFont val="Times New Roman"/>
        <family val="1"/>
        <charset val="238"/>
      </rPr>
      <t>Ogólna min. liczba godzin – 4720, ogólna liczba punktów ETCS - 180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
</t>
    </r>
    <r>
      <rPr>
        <b/>
        <sz val="9"/>
        <rFont val="Times New Roman"/>
        <family val="1"/>
        <charset val="238"/>
      </rPr>
      <t xml:space="preserve">Program przygotowany zgodnie ze standardem określonym w Rozporządzeniu MNiSW z dnia 26.07.2019 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</si>
</sst>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9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Times New Roman"/>
      <family val="1"/>
      <charset val="238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8"/>
      <color theme="1"/>
      <name val="Calibri"/>
      <family val="2"/>
      <charset val="238"/>
    </font>
    <font>
      <sz val="8"/>
      <color rgb="FF000000"/>
      <name val="Times New Roman"/>
      <family val="1"/>
      <charset val="238"/>
    </font>
    <font>
      <b/>
      <sz val="8"/>
      <color theme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2" borderId="0" xfId="0" applyFont="1" applyFill="1" applyBorder="1"/>
    <xf numFmtId="0" fontId="4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4" fillId="2" borderId="0" xfId="0" applyFont="1" applyFill="1" applyBorder="1" applyAlignment="1">
      <alignment vertical="top"/>
    </xf>
    <xf numFmtId="0" fontId="10" fillId="0" borderId="0" xfId="0" applyFont="1"/>
    <xf numFmtId="0" fontId="9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7" fillId="0" borderId="0" xfId="0" applyFont="1"/>
    <xf numFmtId="0" fontId="9" fillId="2" borderId="18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9" xfId="0" applyFont="1" applyFill="1" applyBorder="1" applyAlignment="1">
      <alignment horizontal="center" vertical="top"/>
    </xf>
    <xf numFmtId="0" fontId="9" fillId="2" borderId="10" xfId="0" applyFont="1" applyFill="1" applyBorder="1" applyAlignment="1">
      <alignment horizontal="center" vertical="top"/>
    </xf>
    <xf numFmtId="0" fontId="9" fillId="2" borderId="11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/>
    </xf>
    <xf numFmtId="0" fontId="15" fillId="2" borderId="1" xfId="0" applyFont="1" applyFill="1" applyBorder="1" applyAlignment="1">
      <alignment horizontal="left" vertical="top"/>
    </xf>
    <xf numFmtId="0" fontId="15" fillId="5" borderId="1" xfId="0" applyFont="1" applyFill="1" applyBorder="1" applyAlignment="1">
      <alignment horizontal="left" vertical="top"/>
    </xf>
    <xf numFmtId="0" fontId="15" fillId="3" borderId="3" xfId="0" applyFont="1" applyFill="1" applyBorder="1" applyAlignment="1">
      <alignment horizontal="left" vertical="top"/>
    </xf>
    <xf numFmtId="0" fontId="15" fillId="2" borderId="11" xfId="0" applyFont="1" applyFill="1" applyBorder="1" applyAlignment="1">
      <alignment horizontal="left" vertical="top"/>
    </xf>
    <xf numFmtId="0" fontId="15" fillId="3" borderId="12" xfId="0" applyFont="1" applyFill="1" applyBorder="1" applyAlignment="1">
      <alignment horizontal="left" vertical="top"/>
    </xf>
    <xf numFmtId="0" fontId="20" fillId="2" borderId="1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left" vertical="center"/>
    </xf>
    <xf numFmtId="0" fontId="15" fillId="2" borderId="11" xfId="0" applyFont="1" applyFill="1" applyBorder="1" applyAlignment="1">
      <alignment horizontal="left" vertical="center"/>
    </xf>
    <xf numFmtId="0" fontId="15" fillId="3" borderId="12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3" borderId="1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textRotation="90"/>
    </xf>
    <xf numFmtId="0" fontId="8" fillId="2" borderId="1" xfId="0" applyFont="1" applyFill="1" applyBorder="1" applyAlignment="1">
      <alignment textRotation="90"/>
    </xf>
    <xf numFmtId="0" fontId="8" fillId="5" borderId="3" xfId="0" applyFont="1" applyFill="1" applyBorder="1" applyAlignment="1">
      <alignment textRotation="90"/>
    </xf>
    <xf numFmtId="0" fontId="8" fillId="3" borderId="3" xfId="0" applyFont="1" applyFill="1" applyBorder="1" applyAlignment="1">
      <alignment textRotation="90"/>
    </xf>
    <xf numFmtId="0" fontId="8" fillId="2" borderId="11" xfId="0" applyFont="1" applyFill="1" applyBorder="1" applyAlignment="1">
      <alignment textRotation="90"/>
    </xf>
    <xf numFmtId="0" fontId="8" fillId="3" borderId="12" xfId="0" applyFont="1" applyFill="1" applyBorder="1" applyAlignment="1">
      <alignment textRotation="90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0" fontId="15" fillId="2" borderId="7" xfId="0" applyFont="1" applyFill="1" applyBorder="1" applyAlignment="1">
      <alignment horizontal="center" vertical="top"/>
    </xf>
    <xf numFmtId="0" fontId="15" fillId="2" borderId="17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center" vertical="top"/>
    </xf>
    <xf numFmtId="0" fontId="15" fillId="2" borderId="11" xfId="0" applyFont="1" applyFill="1" applyBorder="1" applyAlignment="1">
      <alignment horizontal="center" vertical="top"/>
    </xf>
    <xf numFmtId="0" fontId="15" fillId="2" borderId="6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textRotation="90"/>
    </xf>
    <xf numFmtId="0" fontId="8" fillId="3" borderId="27" xfId="0" applyFont="1" applyFill="1" applyBorder="1" applyAlignment="1">
      <alignment textRotation="90"/>
    </xf>
    <xf numFmtId="0" fontId="15" fillId="2" borderId="28" xfId="0" applyFont="1" applyFill="1" applyBorder="1" applyAlignment="1">
      <alignment horizontal="left" vertical="center"/>
    </xf>
    <xf numFmtId="0" fontId="15" fillId="3" borderId="29" xfId="0" applyFont="1" applyFill="1" applyBorder="1" applyAlignment="1">
      <alignment horizontal="left" vertical="center"/>
    </xf>
    <xf numFmtId="0" fontId="18" fillId="2" borderId="26" xfId="0" applyFont="1" applyFill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left" vertical="top"/>
    </xf>
    <xf numFmtId="0" fontId="15" fillId="3" borderId="27" xfId="0" applyFont="1" applyFill="1" applyBorder="1" applyAlignment="1">
      <alignment horizontal="left" vertical="top"/>
    </xf>
    <xf numFmtId="0" fontId="21" fillId="2" borderId="26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left" vertical="center"/>
    </xf>
    <xf numFmtId="0" fontId="15" fillId="3" borderId="27" xfId="0" applyFont="1" applyFill="1" applyBorder="1" applyAlignment="1">
      <alignment horizontal="left" vertical="center"/>
    </xf>
    <xf numFmtId="0" fontId="15" fillId="2" borderId="26" xfId="0" applyFont="1" applyFill="1" applyBorder="1" applyAlignment="1">
      <alignment horizontal="left" vertical="center" wrapText="1"/>
    </xf>
    <xf numFmtId="0" fontId="15" fillId="3" borderId="27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15" fillId="4" borderId="31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30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horizontal="left" vertical="top"/>
    </xf>
    <xf numFmtId="0" fontId="15" fillId="2" borderId="23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0" fontId="15" fillId="4" borderId="38" xfId="0" applyFont="1" applyFill="1" applyBorder="1" applyAlignment="1">
      <alignment horizontal="center" vertical="center"/>
    </xf>
    <xf numFmtId="0" fontId="15" fillId="4" borderId="39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center" vertical="center"/>
    </xf>
    <xf numFmtId="0" fontId="15" fillId="6" borderId="38" xfId="0" applyFont="1" applyFill="1" applyBorder="1" applyAlignment="1">
      <alignment horizontal="center" vertical="center"/>
    </xf>
    <xf numFmtId="0" fontId="15" fillId="6" borderId="39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top"/>
    </xf>
    <xf numFmtId="0" fontId="15" fillId="2" borderId="12" xfId="0" applyFont="1" applyFill="1" applyBorder="1" applyAlignment="1">
      <alignment horizontal="center" vertical="top"/>
    </xf>
    <xf numFmtId="0" fontId="24" fillId="2" borderId="0" xfId="0" applyFont="1" applyFill="1" applyBorder="1" applyAlignment="1">
      <alignment vertical="top"/>
    </xf>
    <xf numFmtId="0" fontId="9" fillId="4" borderId="3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5" fillId="4" borderId="21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5" fillId="0" borderId="0" xfId="0" applyFont="1"/>
    <xf numFmtId="0" fontId="8" fillId="2" borderId="1" xfId="0" applyFont="1" applyFill="1" applyBorder="1" applyAlignment="1">
      <alignment horizontal="center" textRotation="90"/>
    </xf>
    <xf numFmtId="0" fontId="8" fillId="5" borderId="1" xfId="0" applyFont="1" applyFill="1" applyBorder="1" applyAlignment="1">
      <alignment horizontal="center" textRotation="90"/>
    </xf>
    <xf numFmtId="0" fontId="8" fillId="3" borderId="1" xfId="0" applyFont="1" applyFill="1" applyBorder="1" applyAlignment="1">
      <alignment horizontal="center" textRotation="90"/>
    </xf>
    <xf numFmtId="0" fontId="19" fillId="2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8" fillId="4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9" fillId="2" borderId="33" xfId="0" applyFont="1" applyFill="1" applyBorder="1" applyAlignment="1">
      <alignment horizontal="center" textRotation="90" wrapText="1"/>
    </xf>
    <xf numFmtId="0" fontId="9" fillId="2" borderId="34" xfId="0" applyFont="1" applyFill="1" applyBorder="1" applyAlignment="1">
      <alignment horizontal="center" textRotation="90" wrapText="1"/>
    </xf>
    <xf numFmtId="0" fontId="9" fillId="2" borderId="35" xfId="0" applyFont="1" applyFill="1" applyBorder="1" applyAlignment="1">
      <alignment horizontal="center" textRotation="90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3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8" fillId="6" borderId="33" xfId="0" applyFont="1" applyFill="1" applyBorder="1" applyAlignment="1">
      <alignment textRotation="90"/>
    </xf>
    <xf numFmtId="0" fontId="8" fillId="6" borderId="34" xfId="0" applyFont="1" applyFill="1" applyBorder="1" applyAlignment="1">
      <alignment textRotation="90"/>
    </xf>
    <xf numFmtId="0" fontId="8" fillId="6" borderId="35" xfId="0" applyFont="1" applyFill="1" applyBorder="1" applyAlignment="1">
      <alignment textRotation="90"/>
    </xf>
    <xf numFmtId="0" fontId="8" fillId="6" borderId="40" xfId="0" applyFont="1" applyFill="1" applyBorder="1" applyAlignment="1">
      <alignment textRotation="90"/>
    </xf>
    <xf numFmtId="0" fontId="8" fillId="6" borderId="41" xfId="0" applyFont="1" applyFill="1" applyBorder="1" applyAlignment="1">
      <alignment textRotation="90"/>
    </xf>
    <xf numFmtId="0" fontId="8" fillId="6" borderId="17" xfId="0" applyFont="1" applyFill="1" applyBorder="1" applyAlignment="1">
      <alignment textRotation="90"/>
    </xf>
    <xf numFmtId="0" fontId="8" fillId="3" borderId="32" xfId="0" applyFont="1" applyFill="1" applyBorder="1" applyAlignment="1">
      <alignment horizontal="center" textRotation="90" wrapText="1"/>
    </xf>
    <xf numFmtId="0" fontId="8" fillId="3" borderId="3" xfId="0" applyFont="1" applyFill="1" applyBorder="1" applyAlignment="1">
      <alignment horizontal="center" textRotation="90" wrapText="1"/>
    </xf>
    <xf numFmtId="0" fontId="9" fillId="2" borderId="2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11" fillId="2" borderId="23" xfId="0" applyFont="1" applyFill="1" applyBorder="1" applyAlignment="1">
      <alignment horizontal="center" vertical="top"/>
    </xf>
    <xf numFmtId="0" fontId="11" fillId="2" borderId="15" xfId="0" applyFont="1" applyFill="1" applyBorder="1" applyAlignment="1">
      <alignment horizontal="center" vertical="top"/>
    </xf>
    <xf numFmtId="0" fontId="11" fillId="2" borderId="16" xfId="0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 vertical="top"/>
    </xf>
    <xf numFmtId="0" fontId="11" fillId="2" borderId="21" xfId="0" applyFont="1" applyFill="1" applyBorder="1" applyAlignment="1">
      <alignment horizontal="center" vertical="top"/>
    </xf>
    <xf numFmtId="0" fontId="11" fillId="2" borderId="30" xfId="0" applyFont="1" applyFill="1" applyBorder="1" applyAlignment="1">
      <alignment horizontal="center" vertical="top"/>
    </xf>
    <xf numFmtId="0" fontId="11" fillId="2" borderId="31" xfId="0" applyFont="1" applyFill="1" applyBorder="1" applyAlignment="1">
      <alignment horizontal="center" vertical="top"/>
    </xf>
    <xf numFmtId="0" fontId="9" fillId="6" borderId="42" xfId="0" applyFont="1" applyFill="1" applyBorder="1" applyAlignment="1">
      <alignment textRotation="90"/>
    </xf>
    <xf numFmtId="0" fontId="9" fillId="6" borderId="43" xfId="0" applyFont="1" applyFill="1" applyBorder="1" applyAlignment="1">
      <alignment textRotation="90"/>
    </xf>
    <xf numFmtId="0" fontId="9" fillId="6" borderId="44" xfId="0" applyFont="1" applyFill="1" applyBorder="1" applyAlignment="1">
      <alignment textRotation="90"/>
    </xf>
    <xf numFmtId="0" fontId="11" fillId="2" borderId="1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2" borderId="12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horizontal="center" vertical="top"/>
    </xf>
    <xf numFmtId="0" fontId="11" fillId="2" borderId="26" xfId="0" applyFont="1" applyFill="1" applyBorder="1" applyAlignment="1">
      <alignment horizontal="center" vertical="top"/>
    </xf>
    <xf numFmtId="0" fontId="11" fillId="2" borderId="27" xfId="0" applyFont="1" applyFill="1" applyBorder="1" applyAlignment="1">
      <alignment horizontal="center" vertical="top"/>
    </xf>
    <xf numFmtId="0" fontId="11" fillId="2" borderId="5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textRotation="90" wrapText="1"/>
    </xf>
    <xf numFmtId="0" fontId="9" fillId="2" borderId="38" xfId="0" applyFont="1" applyFill="1" applyBorder="1" applyAlignment="1">
      <alignment horizontal="center" textRotation="90" wrapText="1"/>
    </xf>
    <xf numFmtId="0" fontId="8" fillId="2" borderId="22" xfId="0" applyFont="1" applyFill="1" applyBorder="1" applyAlignment="1">
      <alignment horizontal="center" textRotation="90"/>
    </xf>
    <xf numFmtId="0" fontId="8" fillId="2" borderId="5" xfId="0" applyFont="1" applyFill="1" applyBorder="1" applyAlignment="1">
      <alignment horizontal="center" textRotation="90"/>
    </xf>
    <xf numFmtId="0" fontId="8" fillId="2" borderId="9" xfId="0" applyFont="1" applyFill="1" applyBorder="1" applyAlignment="1">
      <alignment horizontal="center" textRotation="90" wrapText="1"/>
    </xf>
    <xf numFmtId="0" fontId="8" fillId="2" borderId="1" xfId="0" applyFont="1" applyFill="1" applyBorder="1" applyAlignment="1">
      <alignment horizontal="center" textRotation="90" wrapText="1"/>
    </xf>
    <xf numFmtId="0" fontId="8" fillId="3" borderId="25" xfId="0" applyFont="1" applyFill="1" applyBorder="1" applyAlignment="1">
      <alignment horizontal="center" textRotation="90" wrapText="1"/>
    </xf>
    <xf numFmtId="0" fontId="8" fillId="3" borderId="27" xfId="0" applyFont="1" applyFill="1" applyBorder="1" applyAlignment="1">
      <alignment horizontal="center" textRotation="90" wrapText="1"/>
    </xf>
    <xf numFmtId="0" fontId="9" fillId="2" borderId="24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8" fillId="2" borderId="19" xfId="0" applyFont="1" applyFill="1" applyBorder="1" applyAlignment="1">
      <alignment textRotation="90"/>
    </xf>
    <xf numFmtId="0" fontId="8" fillId="2" borderId="20" xfId="0" applyFont="1" applyFill="1" applyBorder="1" applyAlignment="1">
      <alignment textRotation="90"/>
    </xf>
    <xf numFmtId="0" fontId="8" fillId="2" borderId="7" xfId="0" applyFont="1" applyFill="1" applyBorder="1" applyAlignment="1">
      <alignment textRotation="90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textRotation="90"/>
    </xf>
    <xf numFmtId="0" fontId="8" fillId="3" borderId="1" xfId="0" applyFont="1" applyFill="1" applyBorder="1" applyAlignment="1">
      <alignment horizontal="center" textRotation="90" wrapText="1"/>
    </xf>
    <xf numFmtId="0" fontId="8" fillId="6" borderId="1" xfId="0" applyFont="1" applyFill="1" applyBorder="1" applyAlignment="1">
      <alignment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43"/>
  <sheetViews>
    <sheetView topLeftCell="A10" workbookViewId="0">
      <selection activeCell="A28" sqref="A28:XFD28"/>
    </sheetView>
  </sheetViews>
  <sheetFormatPr defaultRowHeight="15" customHeight="1" x14ac:dyDescent="0.3"/>
  <cols>
    <col min="1" max="1" width="2.5546875" style="41" customWidth="1"/>
    <col min="2" max="2" width="13.5546875" style="27" customWidth="1"/>
    <col min="3" max="3" width="4.44140625" customWidth="1"/>
    <col min="4" max="5" width="3.5546875" customWidth="1"/>
    <col min="6" max="6" width="3.77734375" customWidth="1"/>
    <col min="7" max="7" width="2.21875" customWidth="1"/>
    <col min="8" max="8" width="2.77734375" customWidth="1"/>
    <col min="9" max="9" width="2.6640625" customWidth="1"/>
    <col min="10" max="10" width="3.44140625" customWidth="1"/>
    <col min="11" max="11" width="2.77734375" customWidth="1"/>
    <col min="12" max="13" width="3" customWidth="1"/>
    <col min="14" max="14" width="2.88671875" customWidth="1"/>
    <col min="15" max="15" width="3" customWidth="1"/>
    <col min="16" max="16" width="2.5546875" customWidth="1"/>
    <col min="17" max="17" width="2.77734375" customWidth="1"/>
    <col min="18" max="18" width="2.6640625" customWidth="1"/>
    <col min="19" max="19" width="2.33203125" customWidth="1"/>
    <col min="20" max="20" width="3" customWidth="1"/>
    <col min="21" max="22" width="2.6640625" customWidth="1"/>
    <col min="23" max="23" width="3.109375" customWidth="1"/>
    <col min="24" max="24" width="2.77734375" customWidth="1"/>
    <col min="25" max="25" width="2.6640625" customWidth="1"/>
    <col min="26" max="26" width="2.77734375" customWidth="1"/>
    <col min="27" max="27" width="2.44140625" customWidth="1"/>
    <col min="28" max="28" width="3.21875" customWidth="1"/>
    <col min="29" max="31" width="3" customWidth="1"/>
    <col min="32" max="32" width="2.33203125" customWidth="1"/>
    <col min="33" max="34" width="2.77734375" customWidth="1"/>
    <col min="35" max="35" width="2.33203125" customWidth="1"/>
    <col min="36" max="36" width="3.5546875" customWidth="1"/>
    <col min="37" max="39" width="3" customWidth="1"/>
    <col min="40" max="40" width="2.5546875" customWidth="1"/>
    <col min="41" max="42" width="2.88671875" customWidth="1"/>
    <col min="43" max="43" width="2.21875" customWidth="1"/>
    <col min="44" max="47" width="3" customWidth="1"/>
    <col min="48" max="48" width="2.109375" customWidth="1"/>
    <col min="49" max="49" width="2.6640625" customWidth="1"/>
    <col min="50" max="50" width="2.88671875" customWidth="1"/>
    <col min="51" max="51" width="2.109375" customWidth="1"/>
    <col min="52" max="52" width="3" customWidth="1"/>
    <col min="53" max="53" width="2.88671875" customWidth="1"/>
    <col min="54" max="54" width="2.6640625" customWidth="1"/>
    <col min="55" max="55" width="3" customWidth="1"/>
    <col min="56" max="56" width="2" customWidth="1"/>
    <col min="57" max="57" width="3.109375" customWidth="1"/>
    <col min="58" max="58" width="2.77734375" customWidth="1"/>
    <col min="59" max="59" width="3" customWidth="1"/>
    <col min="60" max="60" width="4.33203125" customWidth="1"/>
  </cols>
  <sheetData>
    <row r="1" spans="1:67" ht="15" customHeight="1" thickBot="1" x14ac:dyDescent="0.35">
      <c r="A1" s="256" t="s">
        <v>65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1"/>
      <c r="BI1" s="1"/>
      <c r="BJ1" s="1"/>
      <c r="BK1" s="1"/>
      <c r="BL1" s="1"/>
      <c r="BM1" s="1"/>
      <c r="BN1" s="1"/>
      <c r="BO1" s="1"/>
    </row>
    <row r="2" spans="1:67" ht="15" customHeight="1" x14ac:dyDescent="0.3">
      <c r="A2" s="257" t="s">
        <v>0</v>
      </c>
      <c r="B2" s="258" t="s">
        <v>1</v>
      </c>
      <c r="C2" s="259" t="s">
        <v>77</v>
      </c>
      <c r="D2" s="261" t="s">
        <v>2</v>
      </c>
      <c r="E2" s="273" t="s">
        <v>16</v>
      </c>
      <c r="F2" s="263" t="s">
        <v>3</v>
      </c>
      <c r="G2" s="225" t="s">
        <v>5</v>
      </c>
      <c r="H2" s="219" t="s">
        <v>55</v>
      </c>
      <c r="I2" s="222" t="s">
        <v>54</v>
      </c>
      <c r="J2" s="245" t="s">
        <v>78</v>
      </c>
      <c r="K2" s="265" t="s">
        <v>5</v>
      </c>
      <c r="L2" s="214" t="s">
        <v>6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6"/>
      <c r="AB2" s="267" t="s">
        <v>7</v>
      </c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9"/>
      <c r="AR2" s="270" t="s">
        <v>8</v>
      </c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F2" s="268"/>
      <c r="BG2" s="271"/>
      <c r="BH2" s="208" t="s">
        <v>4</v>
      </c>
      <c r="BI2" s="1"/>
      <c r="BJ2" s="1"/>
      <c r="BK2" s="1"/>
      <c r="BL2" s="1"/>
      <c r="BM2" s="1"/>
      <c r="BN2" s="1"/>
      <c r="BO2" s="1"/>
    </row>
    <row r="3" spans="1:67" ht="15" customHeight="1" x14ac:dyDescent="0.3">
      <c r="A3" s="257"/>
      <c r="B3" s="258"/>
      <c r="C3" s="260"/>
      <c r="D3" s="262"/>
      <c r="E3" s="274"/>
      <c r="F3" s="264"/>
      <c r="G3" s="226"/>
      <c r="H3" s="220"/>
      <c r="I3" s="223"/>
      <c r="J3" s="246"/>
      <c r="K3" s="266"/>
      <c r="L3" s="214" t="s">
        <v>9</v>
      </c>
      <c r="M3" s="215"/>
      <c r="N3" s="215"/>
      <c r="O3" s="215"/>
      <c r="P3" s="215"/>
      <c r="Q3" s="215"/>
      <c r="R3" s="215"/>
      <c r="S3" s="216"/>
      <c r="T3" s="217" t="s">
        <v>10</v>
      </c>
      <c r="U3" s="215"/>
      <c r="V3" s="215"/>
      <c r="W3" s="215"/>
      <c r="X3" s="215"/>
      <c r="Y3" s="215"/>
      <c r="Z3" s="215"/>
      <c r="AA3" s="216"/>
      <c r="AB3" s="272" t="s">
        <v>11</v>
      </c>
      <c r="AC3" s="215"/>
      <c r="AD3" s="215"/>
      <c r="AE3" s="215"/>
      <c r="AF3" s="215"/>
      <c r="AG3" s="215"/>
      <c r="AH3" s="215"/>
      <c r="AI3" s="216"/>
      <c r="AJ3" s="217" t="s">
        <v>12</v>
      </c>
      <c r="AK3" s="215"/>
      <c r="AL3" s="215"/>
      <c r="AM3" s="215"/>
      <c r="AN3" s="215"/>
      <c r="AO3" s="215"/>
      <c r="AP3" s="215"/>
      <c r="AQ3" s="227"/>
      <c r="AR3" s="214" t="s">
        <v>13</v>
      </c>
      <c r="AS3" s="215"/>
      <c r="AT3" s="215"/>
      <c r="AU3" s="215"/>
      <c r="AV3" s="215"/>
      <c r="AW3" s="215"/>
      <c r="AX3" s="215"/>
      <c r="AY3" s="216"/>
      <c r="AZ3" s="217" t="s">
        <v>14</v>
      </c>
      <c r="BA3" s="215"/>
      <c r="BB3" s="215"/>
      <c r="BC3" s="215"/>
      <c r="BD3" s="215"/>
      <c r="BE3" s="215"/>
      <c r="BF3" s="215"/>
      <c r="BG3" s="218"/>
      <c r="BH3" s="209"/>
      <c r="BI3" s="7"/>
      <c r="BJ3" s="7"/>
      <c r="BK3" s="7"/>
      <c r="BL3" s="7"/>
      <c r="BM3" s="7"/>
      <c r="BN3" s="7"/>
      <c r="BO3" s="7"/>
    </row>
    <row r="4" spans="1:67" ht="64.8" customHeight="1" x14ac:dyDescent="0.3">
      <c r="A4" s="257"/>
      <c r="B4" s="258"/>
      <c r="C4" s="260"/>
      <c r="D4" s="262"/>
      <c r="E4" s="275"/>
      <c r="F4" s="264"/>
      <c r="G4" s="226"/>
      <c r="H4" s="221"/>
      <c r="I4" s="224"/>
      <c r="J4" s="247"/>
      <c r="K4" s="266"/>
      <c r="L4" s="101" t="s">
        <v>15</v>
      </c>
      <c r="M4" s="102" t="s">
        <v>16</v>
      </c>
      <c r="N4" s="102" t="s">
        <v>17</v>
      </c>
      <c r="O4" s="102" t="s">
        <v>18</v>
      </c>
      <c r="P4" s="103" t="s">
        <v>5</v>
      </c>
      <c r="Q4" s="102" t="s">
        <v>55</v>
      </c>
      <c r="R4" s="102" t="s">
        <v>54</v>
      </c>
      <c r="S4" s="104" t="s">
        <v>5</v>
      </c>
      <c r="T4" s="105" t="s">
        <v>15</v>
      </c>
      <c r="U4" s="102" t="s">
        <v>16</v>
      </c>
      <c r="V4" s="102" t="s">
        <v>17</v>
      </c>
      <c r="W4" s="102" t="s">
        <v>18</v>
      </c>
      <c r="X4" s="103" t="s">
        <v>5</v>
      </c>
      <c r="Y4" s="102" t="s">
        <v>55</v>
      </c>
      <c r="Z4" s="102" t="s">
        <v>54</v>
      </c>
      <c r="AA4" s="104" t="s">
        <v>5</v>
      </c>
      <c r="AB4" s="123" t="s">
        <v>15</v>
      </c>
      <c r="AC4" s="102" t="s">
        <v>16</v>
      </c>
      <c r="AD4" s="102" t="s">
        <v>17</v>
      </c>
      <c r="AE4" s="102" t="s">
        <v>18</v>
      </c>
      <c r="AF4" s="103" t="s">
        <v>5</v>
      </c>
      <c r="AG4" s="102" t="s">
        <v>55</v>
      </c>
      <c r="AH4" s="102" t="s">
        <v>54</v>
      </c>
      <c r="AI4" s="104" t="s">
        <v>5</v>
      </c>
      <c r="AJ4" s="105" t="s">
        <v>15</v>
      </c>
      <c r="AK4" s="102" t="s">
        <v>16</v>
      </c>
      <c r="AL4" s="102" t="s">
        <v>17</v>
      </c>
      <c r="AM4" s="102" t="s">
        <v>18</v>
      </c>
      <c r="AN4" s="103" t="s">
        <v>5</v>
      </c>
      <c r="AO4" s="102" t="s">
        <v>55</v>
      </c>
      <c r="AP4" s="102" t="s">
        <v>54</v>
      </c>
      <c r="AQ4" s="124" t="s">
        <v>5</v>
      </c>
      <c r="AR4" s="101" t="s">
        <v>15</v>
      </c>
      <c r="AS4" s="102" t="s">
        <v>16</v>
      </c>
      <c r="AT4" s="102" t="s">
        <v>17</v>
      </c>
      <c r="AU4" s="102" t="s">
        <v>18</v>
      </c>
      <c r="AV4" s="103" t="s">
        <v>5</v>
      </c>
      <c r="AW4" s="102" t="s">
        <v>55</v>
      </c>
      <c r="AX4" s="102" t="s">
        <v>54</v>
      </c>
      <c r="AY4" s="104" t="s">
        <v>5</v>
      </c>
      <c r="AZ4" s="105" t="s">
        <v>15</v>
      </c>
      <c r="BA4" s="102" t="s">
        <v>16</v>
      </c>
      <c r="BB4" s="102" t="s">
        <v>17</v>
      </c>
      <c r="BC4" s="102" t="s">
        <v>18</v>
      </c>
      <c r="BD4" s="103" t="s">
        <v>5</v>
      </c>
      <c r="BE4" s="102" t="s">
        <v>55</v>
      </c>
      <c r="BF4" s="102" t="s">
        <v>54</v>
      </c>
      <c r="BG4" s="106" t="s">
        <v>5</v>
      </c>
      <c r="BH4" s="210"/>
      <c r="BI4" s="7"/>
      <c r="BJ4" s="7"/>
      <c r="BK4" s="7"/>
      <c r="BL4" s="7"/>
      <c r="BM4" s="7"/>
      <c r="BN4" s="7"/>
      <c r="BO4" s="7"/>
    </row>
    <row r="5" spans="1:67" ht="21" customHeight="1" x14ac:dyDescent="0.3">
      <c r="A5" s="211" t="s">
        <v>67</v>
      </c>
      <c r="B5" s="212"/>
      <c r="C5" s="212"/>
      <c r="D5" s="212"/>
      <c r="E5" s="212"/>
      <c r="F5" s="212"/>
      <c r="G5" s="212"/>
      <c r="H5" s="212"/>
      <c r="I5" s="212"/>
      <c r="J5" s="212"/>
      <c r="K5" s="213"/>
      <c r="L5" s="58"/>
      <c r="M5" s="59"/>
      <c r="N5" s="59"/>
      <c r="O5" s="59"/>
      <c r="P5" s="60"/>
      <c r="Q5" s="59"/>
      <c r="R5" s="59"/>
      <c r="S5" s="61"/>
      <c r="T5" s="62"/>
      <c r="U5" s="59"/>
      <c r="V5" s="59"/>
      <c r="W5" s="59"/>
      <c r="X5" s="60"/>
      <c r="Y5" s="59"/>
      <c r="Z5" s="59"/>
      <c r="AA5" s="61"/>
      <c r="AB5" s="125"/>
      <c r="AC5" s="59"/>
      <c r="AD5" s="59"/>
      <c r="AE5" s="59"/>
      <c r="AF5" s="60"/>
      <c r="AG5" s="59"/>
      <c r="AH5" s="59"/>
      <c r="AI5" s="61"/>
      <c r="AJ5" s="62"/>
      <c r="AK5" s="59"/>
      <c r="AL5" s="59"/>
      <c r="AM5" s="59"/>
      <c r="AN5" s="60"/>
      <c r="AO5" s="59"/>
      <c r="AP5" s="59"/>
      <c r="AQ5" s="126"/>
      <c r="AR5" s="120"/>
      <c r="AS5" s="59"/>
      <c r="AT5" s="59"/>
      <c r="AU5" s="59"/>
      <c r="AV5" s="60"/>
      <c r="AW5" s="59"/>
      <c r="AX5" s="59"/>
      <c r="AY5" s="61"/>
      <c r="AZ5" s="62"/>
      <c r="BA5" s="59"/>
      <c r="BB5" s="59"/>
      <c r="BC5" s="59"/>
      <c r="BD5" s="60"/>
      <c r="BE5" s="59"/>
      <c r="BF5" s="59"/>
      <c r="BG5" s="63"/>
      <c r="BH5" s="147"/>
      <c r="BI5" s="7"/>
      <c r="BJ5" s="7"/>
      <c r="BK5" s="7"/>
      <c r="BL5" s="7"/>
      <c r="BM5" s="7"/>
      <c r="BN5" s="7"/>
      <c r="BO5" s="7"/>
    </row>
    <row r="6" spans="1:67" ht="15" customHeight="1" x14ac:dyDescent="0.3">
      <c r="A6" s="56">
        <v>1</v>
      </c>
      <c r="B6" s="111" t="s">
        <v>19</v>
      </c>
      <c r="C6" s="151">
        <f>SUM(D6:F6)</f>
        <v>120</v>
      </c>
      <c r="D6" s="69">
        <f>+L6+T6+AB6+AJ6+AR6+AZ6</f>
        <v>0</v>
      </c>
      <c r="E6" s="65">
        <f t="shared" ref="E6" si="0">M6+U6+AC6+AK6+AS6+BA6</f>
        <v>0</v>
      </c>
      <c r="F6" s="65">
        <f>N6+O6+V6+W6+AD6+AE6+AL6+AM6+AT6+AU6+BB6+BC6</f>
        <v>120</v>
      </c>
      <c r="G6" s="139">
        <f>P6+X6+AF6+AN6+AV6+BD6</f>
        <v>5</v>
      </c>
      <c r="H6" s="143"/>
      <c r="I6" s="154"/>
      <c r="J6" s="157">
        <f>H6+I6</f>
        <v>0</v>
      </c>
      <c r="K6" s="128"/>
      <c r="L6" s="69"/>
      <c r="M6" s="65"/>
      <c r="N6" s="65">
        <v>30</v>
      </c>
      <c r="O6" s="65"/>
      <c r="P6" s="66">
        <v>1</v>
      </c>
      <c r="Q6" s="65"/>
      <c r="R6" s="65"/>
      <c r="S6" s="68"/>
      <c r="T6" s="64"/>
      <c r="U6" s="65"/>
      <c r="V6" s="65">
        <v>30</v>
      </c>
      <c r="W6" s="65"/>
      <c r="X6" s="66">
        <v>1</v>
      </c>
      <c r="Y6" s="65"/>
      <c r="Z6" s="65"/>
      <c r="AA6" s="68"/>
      <c r="AB6" s="127"/>
      <c r="AC6" s="65"/>
      <c r="AD6" s="65">
        <v>30</v>
      </c>
      <c r="AE6" s="65"/>
      <c r="AF6" s="66">
        <v>1</v>
      </c>
      <c r="AG6" s="65"/>
      <c r="AH6" s="65"/>
      <c r="AI6" s="68"/>
      <c r="AJ6" s="64"/>
      <c r="AK6" s="65"/>
      <c r="AL6" s="65">
        <v>30</v>
      </c>
      <c r="AM6" s="65"/>
      <c r="AN6" s="66">
        <v>2</v>
      </c>
      <c r="AO6" s="65"/>
      <c r="AP6" s="65"/>
      <c r="AQ6" s="128"/>
      <c r="AR6" s="69"/>
      <c r="AS6" s="65"/>
      <c r="AT6" s="65"/>
      <c r="AU6" s="65"/>
      <c r="AV6" s="66"/>
      <c r="AW6" s="65"/>
      <c r="AX6" s="65"/>
      <c r="AY6" s="68"/>
      <c r="AZ6" s="64"/>
      <c r="BA6" s="65"/>
      <c r="BB6" s="65"/>
      <c r="BC6" s="65"/>
      <c r="BD6" s="66"/>
      <c r="BE6" s="65"/>
      <c r="BF6" s="65"/>
      <c r="BG6" s="67"/>
      <c r="BH6" s="69" t="s">
        <v>20</v>
      </c>
      <c r="BI6" s="7"/>
      <c r="BJ6" s="7"/>
      <c r="BK6" s="7"/>
      <c r="BL6" s="7"/>
      <c r="BM6" s="7"/>
      <c r="BN6" s="7"/>
      <c r="BO6" s="7"/>
    </row>
    <row r="7" spans="1:67" ht="15" customHeight="1" x14ac:dyDescent="0.3">
      <c r="A7" s="56">
        <v>2</v>
      </c>
      <c r="B7" s="107" t="s">
        <v>21</v>
      </c>
      <c r="C7" s="151">
        <f>SUM(D7:F7)</f>
        <v>50</v>
      </c>
      <c r="D7" s="69">
        <f t="shared" ref="D7:D11" si="1">+L7+T7+AB7+AJ7+AR7+AZ7</f>
        <v>20</v>
      </c>
      <c r="E7" s="65">
        <f t="shared" ref="E7:E11" si="2">M7+U7+AC7+AK7+AS7+BA7</f>
        <v>20</v>
      </c>
      <c r="F7" s="65">
        <f t="shared" ref="F7:F11" si="3">N7+O7+V7+W7+AD7+AE7+AL7+AM7+AT7+AU7+BB7+BC7</f>
        <v>10</v>
      </c>
      <c r="G7" s="139">
        <f t="shared" ref="G7:G11" si="4">P7+X7+AF7+AN7+AV7+BD7</f>
        <v>2</v>
      </c>
      <c r="H7" s="143"/>
      <c r="I7" s="154"/>
      <c r="J7" s="157">
        <f t="shared" ref="J7:J11" si="5">H7+I7</f>
        <v>0</v>
      </c>
      <c r="K7" s="128"/>
      <c r="L7" s="69">
        <v>20</v>
      </c>
      <c r="M7" s="65">
        <v>20</v>
      </c>
      <c r="N7" s="65"/>
      <c r="O7" s="65">
        <v>10</v>
      </c>
      <c r="P7" s="66">
        <v>2</v>
      </c>
      <c r="Q7" s="65"/>
      <c r="R7" s="65"/>
      <c r="S7" s="68"/>
      <c r="T7" s="64"/>
      <c r="U7" s="65"/>
      <c r="V7" s="65"/>
      <c r="W7" s="65"/>
      <c r="X7" s="66"/>
      <c r="Y7" s="65"/>
      <c r="Z7" s="65"/>
      <c r="AA7" s="68"/>
      <c r="AB7" s="127"/>
      <c r="AC7" s="65"/>
      <c r="AD7" s="65"/>
      <c r="AE7" s="65"/>
      <c r="AF7" s="66"/>
      <c r="AG7" s="65"/>
      <c r="AH7" s="65"/>
      <c r="AI7" s="68"/>
      <c r="AJ7" s="64"/>
      <c r="AK7" s="65"/>
      <c r="AL7" s="65"/>
      <c r="AM7" s="65"/>
      <c r="AN7" s="66"/>
      <c r="AO7" s="65"/>
      <c r="AP7" s="65"/>
      <c r="AQ7" s="128"/>
      <c r="AR7" s="69"/>
      <c r="AS7" s="65"/>
      <c r="AT7" s="65"/>
      <c r="AU7" s="65"/>
      <c r="AV7" s="66"/>
      <c r="AW7" s="65"/>
      <c r="AX7" s="65"/>
      <c r="AY7" s="68"/>
      <c r="AZ7" s="64"/>
      <c r="BA7" s="65"/>
      <c r="BB7" s="65"/>
      <c r="BC7" s="65"/>
      <c r="BD7" s="66"/>
      <c r="BE7" s="65"/>
      <c r="BF7" s="65"/>
      <c r="BG7" s="67"/>
      <c r="BH7" s="69" t="s">
        <v>20</v>
      </c>
      <c r="BI7" s="8"/>
      <c r="BJ7" s="8"/>
      <c r="BK7" s="8"/>
      <c r="BL7" s="8"/>
      <c r="BM7" s="8"/>
      <c r="BN7" s="8"/>
      <c r="BO7" s="8"/>
    </row>
    <row r="8" spans="1:67" ht="15" customHeight="1" x14ac:dyDescent="0.3">
      <c r="A8" s="56">
        <v>3</v>
      </c>
      <c r="B8" s="107" t="s">
        <v>22</v>
      </c>
      <c r="C8" s="151">
        <f t="shared" ref="C8:C11" si="6">SUM(D8:F8)</f>
        <v>50</v>
      </c>
      <c r="D8" s="69">
        <f t="shared" si="1"/>
        <v>20</v>
      </c>
      <c r="E8" s="65">
        <f t="shared" si="2"/>
        <v>20</v>
      </c>
      <c r="F8" s="65">
        <f t="shared" si="3"/>
        <v>10</v>
      </c>
      <c r="G8" s="139">
        <f t="shared" si="4"/>
        <v>2</v>
      </c>
      <c r="H8" s="143"/>
      <c r="I8" s="154"/>
      <c r="J8" s="157">
        <f t="shared" si="5"/>
        <v>0</v>
      </c>
      <c r="K8" s="128"/>
      <c r="L8" s="69">
        <v>20</v>
      </c>
      <c r="M8" s="65">
        <v>20</v>
      </c>
      <c r="N8" s="65"/>
      <c r="O8" s="65">
        <v>10</v>
      </c>
      <c r="P8" s="66">
        <v>2</v>
      </c>
      <c r="Q8" s="65"/>
      <c r="R8" s="65"/>
      <c r="S8" s="68"/>
      <c r="T8" s="64"/>
      <c r="U8" s="65"/>
      <c r="V8" s="65"/>
      <c r="W8" s="65"/>
      <c r="X8" s="66"/>
      <c r="Y8" s="65"/>
      <c r="Z8" s="65"/>
      <c r="AA8" s="68"/>
      <c r="AB8" s="127"/>
      <c r="AC8" s="65"/>
      <c r="AD8" s="65"/>
      <c r="AE8" s="65"/>
      <c r="AF8" s="66"/>
      <c r="AG8" s="65"/>
      <c r="AH8" s="65"/>
      <c r="AI8" s="68"/>
      <c r="AJ8" s="64"/>
      <c r="AK8" s="65"/>
      <c r="AL8" s="65"/>
      <c r="AM8" s="65"/>
      <c r="AN8" s="66"/>
      <c r="AO8" s="65"/>
      <c r="AP8" s="65"/>
      <c r="AQ8" s="128"/>
      <c r="AR8" s="69"/>
      <c r="AS8" s="65"/>
      <c r="AT8" s="65"/>
      <c r="AU8" s="65"/>
      <c r="AV8" s="66"/>
      <c r="AW8" s="65"/>
      <c r="AX8" s="65"/>
      <c r="AY8" s="68"/>
      <c r="AZ8" s="64"/>
      <c r="BA8" s="65"/>
      <c r="BB8" s="65"/>
      <c r="BC8" s="65"/>
      <c r="BD8" s="66"/>
      <c r="BE8" s="65"/>
      <c r="BF8" s="65"/>
      <c r="BG8" s="67"/>
      <c r="BH8" s="69" t="s">
        <v>23</v>
      </c>
      <c r="BI8" s="8"/>
      <c r="BJ8" s="8"/>
      <c r="BK8" s="8"/>
      <c r="BL8" s="8"/>
      <c r="BM8" s="8"/>
      <c r="BN8" s="8"/>
      <c r="BO8" s="8"/>
    </row>
    <row r="9" spans="1:67" ht="15" customHeight="1" x14ac:dyDescent="0.3">
      <c r="A9" s="56">
        <v>4</v>
      </c>
      <c r="B9" s="107" t="s">
        <v>24</v>
      </c>
      <c r="C9" s="151">
        <f t="shared" si="6"/>
        <v>50</v>
      </c>
      <c r="D9" s="69">
        <f t="shared" si="1"/>
        <v>20</v>
      </c>
      <c r="E9" s="65">
        <f t="shared" si="2"/>
        <v>20</v>
      </c>
      <c r="F9" s="65">
        <f t="shared" si="3"/>
        <v>10</v>
      </c>
      <c r="G9" s="139">
        <f t="shared" si="4"/>
        <v>2</v>
      </c>
      <c r="H9" s="143"/>
      <c r="I9" s="154"/>
      <c r="J9" s="157">
        <f t="shared" si="5"/>
        <v>0</v>
      </c>
      <c r="K9" s="128"/>
      <c r="L9" s="69">
        <v>20</v>
      </c>
      <c r="M9" s="65">
        <v>20</v>
      </c>
      <c r="N9" s="65"/>
      <c r="O9" s="65">
        <v>10</v>
      </c>
      <c r="P9" s="66">
        <v>2</v>
      </c>
      <c r="Q9" s="65"/>
      <c r="R9" s="65"/>
      <c r="S9" s="68"/>
      <c r="T9" s="64"/>
      <c r="U9" s="65"/>
      <c r="V9" s="65"/>
      <c r="W9" s="65"/>
      <c r="X9" s="66"/>
      <c r="Y9" s="65"/>
      <c r="Z9" s="65"/>
      <c r="AA9" s="68"/>
      <c r="AB9" s="127"/>
      <c r="AC9" s="65"/>
      <c r="AD9" s="65"/>
      <c r="AE9" s="65"/>
      <c r="AF9" s="66"/>
      <c r="AG9" s="65"/>
      <c r="AH9" s="65"/>
      <c r="AI9" s="68"/>
      <c r="AJ9" s="64"/>
      <c r="AK9" s="65"/>
      <c r="AL9" s="65"/>
      <c r="AM9" s="65"/>
      <c r="AN9" s="66"/>
      <c r="AO9" s="65"/>
      <c r="AP9" s="65"/>
      <c r="AQ9" s="128"/>
      <c r="AR9" s="69"/>
      <c r="AS9" s="65"/>
      <c r="AT9" s="65"/>
      <c r="AU9" s="65"/>
      <c r="AV9" s="66"/>
      <c r="AW9" s="65"/>
      <c r="AX9" s="65"/>
      <c r="AY9" s="68"/>
      <c r="AZ9" s="64"/>
      <c r="BA9" s="65"/>
      <c r="BB9" s="65"/>
      <c r="BC9" s="65"/>
      <c r="BD9" s="66"/>
      <c r="BE9" s="65"/>
      <c r="BF9" s="65"/>
      <c r="BG9" s="67"/>
      <c r="BH9" s="69" t="s">
        <v>23</v>
      </c>
      <c r="BI9" s="8"/>
      <c r="BJ9" s="8"/>
      <c r="BK9" s="8"/>
      <c r="BL9" s="8"/>
      <c r="BM9" s="8"/>
      <c r="BN9" s="8"/>
      <c r="BO9" s="8"/>
    </row>
    <row r="10" spans="1:67" ht="15" customHeight="1" x14ac:dyDescent="0.3">
      <c r="A10" s="56">
        <v>5</v>
      </c>
      <c r="B10" s="107" t="s">
        <v>44</v>
      </c>
      <c r="C10" s="151">
        <f t="shared" si="6"/>
        <v>50</v>
      </c>
      <c r="D10" s="69">
        <f t="shared" si="1"/>
        <v>20</v>
      </c>
      <c r="E10" s="65">
        <f t="shared" si="2"/>
        <v>15</v>
      </c>
      <c r="F10" s="65">
        <f t="shared" si="3"/>
        <v>15</v>
      </c>
      <c r="G10" s="139">
        <f t="shared" si="4"/>
        <v>2</v>
      </c>
      <c r="H10" s="143"/>
      <c r="I10" s="154"/>
      <c r="J10" s="157">
        <f t="shared" si="5"/>
        <v>0</v>
      </c>
      <c r="K10" s="128"/>
      <c r="L10" s="69"/>
      <c r="M10" s="65"/>
      <c r="N10" s="65"/>
      <c r="O10" s="65"/>
      <c r="P10" s="66"/>
      <c r="Q10" s="65"/>
      <c r="R10" s="65"/>
      <c r="S10" s="68"/>
      <c r="T10" s="64"/>
      <c r="U10" s="65"/>
      <c r="V10" s="65"/>
      <c r="W10" s="65"/>
      <c r="X10" s="66"/>
      <c r="Y10" s="65"/>
      <c r="Z10" s="65"/>
      <c r="AA10" s="68"/>
      <c r="AB10" s="127"/>
      <c r="AC10" s="65"/>
      <c r="AD10" s="65"/>
      <c r="AE10" s="65"/>
      <c r="AF10" s="66"/>
      <c r="AG10" s="65"/>
      <c r="AH10" s="65"/>
      <c r="AI10" s="68"/>
      <c r="AJ10" s="64"/>
      <c r="AK10" s="65"/>
      <c r="AL10" s="65"/>
      <c r="AM10" s="65"/>
      <c r="AN10" s="66"/>
      <c r="AO10" s="65"/>
      <c r="AP10" s="65"/>
      <c r="AQ10" s="128"/>
      <c r="AR10" s="69"/>
      <c r="AS10" s="65"/>
      <c r="AT10" s="65"/>
      <c r="AU10" s="65"/>
      <c r="AV10" s="66"/>
      <c r="AW10" s="65"/>
      <c r="AX10" s="65"/>
      <c r="AY10" s="68"/>
      <c r="AZ10" s="64">
        <v>20</v>
      </c>
      <c r="BA10" s="65">
        <v>15</v>
      </c>
      <c r="BB10" s="65"/>
      <c r="BC10" s="65">
        <v>15</v>
      </c>
      <c r="BD10" s="66">
        <v>2</v>
      </c>
      <c r="BE10" s="65"/>
      <c r="BF10" s="65"/>
      <c r="BG10" s="67"/>
      <c r="BH10" s="69" t="s">
        <v>23</v>
      </c>
      <c r="BI10" s="8"/>
      <c r="BJ10" s="8"/>
      <c r="BK10" s="8"/>
      <c r="BL10" s="8"/>
      <c r="BM10" s="8"/>
      <c r="BN10" s="8"/>
      <c r="BO10" s="8"/>
    </row>
    <row r="11" spans="1:67" ht="15" customHeight="1" x14ac:dyDescent="0.3">
      <c r="A11" s="56">
        <v>6</v>
      </c>
      <c r="B11" s="107" t="s">
        <v>25</v>
      </c>
      <c r="C11" s="151">
        <f t="shared" si="6"/>
        <v>100</v>
      </c>
      <c r="D11" s="69">
        <f t="shared" si="1"/>
        <v>50</v>
      </c>
      <c r="E11" s="65">
        <f t="shared" si="2"/>
        <v>15</v>
      </c>
      <c r="F11" s="65">
        <f t="shared" si="3"/>
        <v>35</v>
      </c>
      <c r="G11" s="139">
        <f t="shared" si="4"/>
        <v>4</v>
      </c>
      <c r="H11" s="143"/>
      <c r="I11" s="154"/>
      <c r="J11" s="157">
        <f t="shared" si="5"/>
        <v>0</v>
      </c>
      <c r="K11" s="128"/>
      <c r="L11" s="69"/>
      <c r="M11" s="65"/>
      <c r="N11" s="65"/>
      <c r="O11" s="65"/>
      <c r="P11" s="66"/>
      <c r="Q11" s="65"/>
      <c r="R11" s="65"/>
      <c r="S11" s="68"/>
      <c r="T11" s="64"/>
      <c r="U11" s="65"/>
      <c r="V11" s="65"/>
      <c r="W11" s="65"/>
      <c r="X11" s="66"/>
      <c r="Y11" s="65"/>
      <c r="Z11" s="65"/>
      <c r="AA11" s="68"/>
      <c r="AB11" s="127"/>
      <c r="AC11" s="65"/>
      <c r="AD11" s="65"/>
      <c r="AE11" s="65"/>
      <c r="AF11" s="66"/>
      <c r="AG11" s="65"/>
      <c r="AH11" s="65"/>
      <c r="AI11" s="68"/>
      <c r="AJ11" s="64"/>
      <c r="AK11" s="65"/>
      <c r="AL11" s="65"/>
      <c r="AM11" s="65"/>
      <c r="AN11" s="66"/>
      <c r="AO11" s="65"/>
      <c r="AP11" s="65"/>
      <c r="AQ11" s="128"/>
      <c r="AR11" s="69"/>
      <c r="AS11" s="65"/>
      <c r="AT11" s="65"/>
      <c r="AU11" s="65"/>
      <c r="AV11" s="66"/>
      <c r="AW11" s="65"/>
      <c r="AX11" s="65"/>
      <c r="AY11" s="68"/>
      <c r="AZ11" s="64">
        <v>50</v>
      </c>
      <c r="BA11" s="65">
        <v>15</v>
      </c>
      <c r="BB11" s="65"/>
      <c r="BC11" s="65">
        <v>35</v>
      </c>
      <c r="BD11" s="66">
        <v>4</v>
      </c>
      <c r="BE11" s="65"/>
      <c r="BF11" s="65"/>
      <c r="BG11" s="67"/>
      <c r="BH11" s="69" t="s">
        <v>20</v>
      </c>
      <c r="BI11" s="8"/>
      <c r="BJ11" s="8"/>
      <c r="BK11" s="8"/>
      <c r="BL11" s="8"/>
      <c r="BM11" s="8"/>
      <c r="BN11" s="8"/>
      <c r="BO11" s="8"/>
    </row>
    <row r="12" spans="1:67" ht="15" customHeight="1" x14ac:dyDescent="0.3">
      <c r="A12" s="56"/>
      <c r="B12" s="108" t="s">
        <v>49</v>
      </c>
      <c r="C12" s="152">
        <f>SUM(C6:C11)</f>
        <v>420</v>
      </c>
      <c r="D12" s="34">
        <f t="shared" ref="D12" si="7">SUM(D6:D11)</f>
        <v>130</v>
      </c>
      <c r="E12" s="31">
        <f t="shared" ref="E12:L12" si="8">SUM(E6:E11)</f>
        <v>90</v>
      </c>
      <c r="F12" s="31">
        <f t="shared" si="8"/>
        <v>200</v>
      </c>
      <c r="G12" s="140">
        <f t="shared" si="8"/>
        <v>17</v>
      </c>
      <c r="H12" s="145">
        <f t="shared" si="8"/>
        <v>0</v>
      </c>
      <c r="I12" s="155">
        <f t="shared" si="8"/>
        <v>0</v>
      </c>
      <c r="J12" s="157">
        <f t="shared" si="8"/>
        <v>0</v>
      </c>
      <c r="K12" s="141">
        <f t="shared" si="8"/>
        <v>0</v>
      </c>
      <c r="L12" s="34">
        <f t="shared" si="8"/>
        <v>60</v>
      </c>
      <c r="M12" s="31">
        <f t="shared" ref="M12:BH12" si="9">SUM(M6:M11)</f>
        <v>60</v>
      </c>
      <c r="N12" s="31">
        <f t="shared" si="9"/>
        <v>30</v>
      </c>
      <c r="O12" s="34">
        <f t="shared" ref="O12" si="10">SUM(O6:O11)</f>
        <v>30</v>
      </c>
      <c r="P12" s="57">
        <f t="shared" si="9"/>
        <v>7</v>
      </c>
      <c r="Q12" s="31">
        <f t="shared" si="9"/>
        <v>0</v>
      </c>
      <c r="R12" s="34">
        <f t="shared" ref="R12" si="11">SUM(R6:R11)</f>
        <v>0</v>
      </c>
      <c r="S12" s="31">
        <f t="shared" si="9"/>
        <v>0</v>
      </c>
      <c r="T12" s="31">
        <f t="shared" si="9"/>
        <v>0</v>
      </c>
      <c r="U12" s="34">
        <f t="shared" ref="U12" si="12">SUM(U6:U11)</f>
        <v>0</v>
      </c>
      <c r="V12" s="31">
        <f t="shared" si="9"/>
        <v>30</v>
      </c>
      <c r="W12" s="31">
        <f t="shared" si="9"/>
        <v>0</v>
      </c>
      <c r="X12" s="168">
        <f t="shared" ref="X12" si="13">SUM(X6:X11)</f>
        <v>1</v>
      </c>
      <c r="Y12" s="31">
        <f t="shared" si="9"/>
        <v>0</v>
      </c>
      <c r="Z12" s="31">
        <f t="shared" si="9"/>
        <v>0</v>
      </c>
      <c r="AA12" s="34">
        <f t="shared" ref="AA12" si="14">SUM(AA6:AA11)</f>
        <v>0</v>
      </c>
      <c r="AB12" s="31">
        <f t="shared" si="9"/>
        <v>0</v>
      </c>
      <c r="AC12" s="31">
        <f t="shared" si="9"/>
        <v>0</v>
      </c>
      <c r="AD12" s="34">
        <f t="shared" ref="AD12" si="15">SUM(AD6:AD11)</f>
        <v>30</v>
      </c>
      <c r="AE12" s="31">
        <f t="shared" si="9"/>
        <v>0</v>
      </c>
      <c r="AF12" s="57">
        <f t="shared" si="9"/>
        <v>1</v>
      </c>
      <c r="AG12" s="34">
        <f t="shared" ref="AG12" si="16">SUM(AG6:AG11)</f>
        <v>0</v>
      </c>
      <c r="AH12" s="31">
        <f t="shared" si="9"/>
        <v>0</v>
      </c>
      <c r="AI12" s="31">
        <f t="shared" si="9"/>
        <v>0</v>
      </c>
      <c r="AJ12" s="34">
        <f t="shared" ref="AJ12" si="17">SUM(AJ6:AJ11)</f>
        <v>0</v>
      </c>
      <c r="AK12" s="31">
        <f t="shared" si="9"/>
        <v>0</v>
      </c>
      <c r="AL12" s="31">
        <f t="shared" si="9"/>
        <v>30</v>
      </c>
      <c r="AM12" s="34">
        <f t="shared" ref="AM12" si="18">SUM(AM6:AM11)</f>
        <v>0</v>
      </c>
      <c r="AN12" s="57">
        <f t="shared" si="9"/>
        <v>2</v>
      </c>
      <c r="AO12" s="31">
        <f t="shared" si="9"/>
        <v>0</v>
      </c>
      <c r="AP12" s="34">
        <f t="shared" ref="AP12" si="19">SUM(AP6:AP11)</f>
        <v>0</v>
      </c>
      <c r="AQ12" s="31">
        <f t="shared" si="9"/>
        <v>0</v>
      </c>
      <c r="AR12" s="31">
        <f t="shared" si="9"/>
        <v>0</v>
      </c>
      <c r="AS12" s="34">
        <f t="shared" ref="AS12" si="20">SUM(AS6:AS11)</f>
        <v>0</v>
      </c>
      <c r="AT12" s="31">
        <f t="shared" si="9"/>
        <v>0</v>
      </c>
      <c r="AU12" s="31">
        <f t="shared" si="9"/>
        <v>0</v>
      </c>
      <c r="AV12" s="168">
        <f t="shared" ref="AV12" si="21">SUM(AV6:AV11)</f>
        <v>0</v>
      </c>
      <c r="AW12" s="31">
        <f t="shared" si="9"/>
        <v>0</v>
      </c>
      <c r="AX12" s="31">
        <f t="shared" si="9"/>
        <v>0</v>
      </c>
      <c r="AY12" s="34">
        <f t="shared" ref="AY12" si="22">SUM(AY6:AY11)</f>
        <v>0</v>
      </c>
      <c r="AZ12" s="31">
        <f t="shared" si="9"/>
        <v>70</v>
      </c>
      <c r="BA12" s="31">
        <f t="shared" si="9"/>
        <v>30</v>
      </c>
      <c r="BB12" s="34">
        <f t="shared" ref="BB12" si="23">SUM(BB6:BB11)</f>
        <v>0</v>
      </c>
      <c r="BC12" s="31">
        <f t="shared" si="9"/>
        <v>50</v>
      </c>
      <c r="BD12" s="31">
        <f t="shared" si="9"/>
        <v>6</v>
      </c>
      <c r="BE12" s="34">
        <f t="shared" ref="BE12" si="24">SUM(BE6:BE11)</f>
        <v>0</v>
      </c>
      <c r="BF12" s="31">
        <f t="shared" si="9"/>
        <v>0</v>
      </c>
      <c r="BG12" s="31">
        <f t="shared" si="9"/>
        <v>0</v>
      </c>
      <c r="BH12" s="34">
        <f t="shared" si="9"/>
        <v>0</v>
      </c>
      <c r="BI12" s="8"/>
      <c r="BJ12" s="8"/>
      <c r="BK12" s="8"/>
      <c r="BL12" s="8"/>
      <c r="BM12" s="8"/>
      <c r="BN12" s="8"/>
      <c r="BO12" s="8"/>
    </row>
    <row r="13" spans="1:67" ht="18.45" customHeight="1" x14ac:dyDescent="0.3">
      <c r="A13" s="211" t="s">
        <v>66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3"/>
      <c r="L13" s="71"/>
      <c r="M13" s="72"/>
      <c r="N13" s="72"/>
      <c r="O13" s="72"/>
      <c r="P13" s="73"/>
      <c r="Q13" s="72"/>
      <c r="R13" s="72"/>
      <c r="S13" s="74"/>
      <c r="T13" s="75"/>
      <c r="U13" s="72"/>
      <c r="V13" s="72"/>
      <c r="W13" s="72"/>
      <c r="X13" s="73"/>
      <c r="Y13" s="72"/>
      <c r="Z13" s="72"/>
      <c r="AA13" s="74"/>
      <c r="AB13" s="129"/>
      <c r="AC13" s="72"/>
      <c r="AD13" s="72"/>
      <c r="AE13" s="72"/>
      <c r="AF13" s="73"/>
      <c r="AG13" s="72"/>
      <c r="AH13" s="72"/>
      <c r="AI13" s="74"/>
      <c r="AJ13" s="75"/>
      <c r="AK13" s="72"/>
      <c r="AL13" s="72"/>
      <c r="AM13" s="72"/>
      <c r="AN13" s="73"/>
      <c r="AO13" s="72"/>
      <c r="AP13" s="72"/>
      <c r="AQ13" s="130"/>
      <c r="AR13" s="71"/>
      <c r="AS13" s="72"/>
      <c r="AT13" s="72"/>
      <c r="AU13" s="72"/>
      <c r="AV13" s="73"/>
      <c r="AW13" s="72"/>
      <c r="AX13" s="72"/>
      <c r="AY13" s="74"/>
      <c r="AZ13" s="75"/>
      <c r="BA13" s="72"/>
      <c r="BB13" s="72"/>
      <c r="BC13" s="72"/>
      <c r="BD13" s="73"/>
      <c r="BE13" s="72"/>
      <c r="BF13" s="72"/>
      <c r="BG13" s="76"/>
      <c r="BH13" s="148"/>
      <c r="BI13" s="8"/>
      <c r="BJ13" s="8"/>
      <c r="BK13" s="8"/>
      <c r="BL13" s="8"/>
      <c r="BM13" s="8"/>
      <c r="BN13" s="8"/>
      <c r="BO13" s="8"/>
    </row>
    <row r="14" spans="1:67" ht="15" customHeight="1" x14ac:dyDescent="0.3">
      <c r="A14" s="56">
        <v>7</v>
      </c>
      <c r="B14" s="110" t="s">
        <v>26</v>
      </c>
      <c r="C14" s="151">
        <f>SUM(D14:F14)</f>
        <v>75</v>
      </c>
      <c r="D14" s="69">
        <f>L14+T14+AB14+AJ14+AR14+AZ14</f>
        <v>25</v>
      </c>
      <c r="E14" s="65">
        <f>M14+U14+AC14+AK14+AS14+BA14</f>
        <v>25</v>
      </c>
      <c r="F14" s="65">
        <f>N14+O14+V14+W14+AD14+AE14+AL14+AM14+AT14+AU14+BB14+BC14</f>
        <v>25</v>
      </c>
      <c r="G14" s="139">
        <f>P14+X14+AF14+AN14+AV14+BD14</f>
        <v>3</v>
      </c>
      <c r="H14" s="143"/>
      <c r="I14" s="154"/>
      <c r="J14" s="157">
        <f>H14+I14</f>
        <v>0</v>
      </c>
      <c r="K14" s="128"/>
      <c r="L14" s="69">
        <v>10</v>
      </c>
      <c r="M14" s="65">
        <v>10</v>
      </c>
      <c r="N14" s="65"/>
      <c r="O14" s="65">
        <v>10</v>
      </c>
      <c r="P14" s="66">
        <v>1</v>
      </c>
      <c r="Q14" s="65"/>
      <c r="R14" s="65"/>
      <c r="S14" s="68"/>
      <c r="T14" s="64">
        <v>15</v>
      </c>
      <c r="U14" s="65">
        <v>15</v>
      </c>
      <c r="V14" s="65"/>
      <c r="W14" s="65">
        <v>15</v>
      </c>
      <c r="X14" s="66">
        <v>2</v>
      </c>
      <c r="Y14" s="65"/>
      <c r="Z14" s="65"/>
      <c r="AA14" s="68"/>
      <c r="AB14" s="127"/>
      <c r="AC14" s="65"/>
      <c r="AD14" s="65"/>
      <c r="AE14" s="65"/>
      <c r="AF14" s="66"/>
      <c r="AG14" s="65"/>
      <c r="AH14" s="65"/>
      <c r="AI14" s="68"/>
      <c r="AJ14" s="64"/>
      <c r="AK14" s="65"/>
      <c r="AL14" s="65"/>
      <c r="AM14" s="65"/>
      <c r="AN14" s="66"/>
      <c r="AO14" s="65"/>
      <c r="AP14" s="65"/>
      <c r="AQ14" s="128"/>
      <c r="AR14" s="69"/>
      <c r="AS14" s="65"/>
      <c r="AT14" s="65"/>
      <c r="AU14" s="65"/>
      <c r="AV14" s="66"/>
      <c r="AW14" s="65"/>
      <c r="AX14" s="65"/>
      <c r="AY14" s="68"/>
      <c r="AZ14" s="64"/>
      <c r="BA14" s="65"/>
      <c r="BB14" s="65"/>
      <c r="BC14" s="65"/>
      <c r="BD14" s="66"/>
      <c r="BE14" s="65"/>
      <c r="BF14" s="65"/>
      <c r="BG14" s="67"/>
      <c r="BH14" s="69" t="s">
        <v>20</v>
      </c>
      <c r="BI14" s="8"/>
      <c r="BJ14" s="8"/>
      <c r="BK14" s="8"/>
      <c r="BL14" s="8"/>
      <c r="BM14" s="8"/>
      <c r="BN14" s="8"/>
      <c r="BO14" s="8"/>
    </row>
    <row r="15" spans="1:67" ht="15" customHeight="1" x14ac:dyDescent="0.3">
      <c r="A15" s="56">
        <v>8</v>
      </c>
      <c r="B15" s="109" t="s">
        <v>27</v>
      </c>
      <c r="C15" s="151">
        <f t="shared" ref="C15:C22" si="25">SUM(D15:F15)</f>
        <v>75</v>
      </c>
      <c r="D15" s="69">
        <f t="shared" ref="D15:D22" si="26">L15+T15+AB15+AJ15+AR15+AZ15</f>
        <v>30</v>
      </c>
      <c r="E15" s="65">
        <f t="shared" ref="E15:E22" si="27">M15+U15+AC15+AK15+AS15+BA15</f>
        <v>20</v>
      </c>
      <c r="F15" s="65">
        <f t="shared" ref="F15:F22" si="28">N15+O15+V15+W15+AD15+AE15+AL15+AM15+AT15+AU15+BB15+BC15</f>
        <v>25</v>
      </c>
      <c r="G15" s="139">
        <f t="shared" ref="G15:G22" si="29">P15+X15+AF15+AN15+AV15+BD15</f>
        <v>3</v>
      </c>
      <c r="H15" s="143"/>
      <c r="I15" s="154"/>
      <c r="J15" s="157">
        <f t="shared" ref="J15:J22" si="30">H15+I15</f>
        <v>0</v>
      </c>
      <c r="K15" s="128"/>
      <c r="L15" s="69">
        <v>30</v>
      </c>
      <c r="M15" s="65">
        <v>20</v>
      </c>
      <c r="N15" s="65"/>
      <c r="O15" s="65">
        <v>25</v>
      </c>
      <c r="P15" s="66">
        <v>3</v>
      </c>
      <c r="Q15" s="65"/>
      <c r="R15" s="65"/>
      <c r="S15" s="68"/>
      <c r="T15" s="64"/>
      <c r="U15" s="65"/>
      <c r="V15" s="65"/>
      <c r="W15" s="65"/>
      <c r="X15" s="66"/>
      <c r="Y15" s="65"/>
      <c r="Z15" s="65"/>
      <c r="AA15" s="68"/>
      <c r="AB15" s="127"/>
      <c r="AC15" s="65"/>
      <c r="AD15" s="65"/>
      <c r="AE15" s="65"/>
      <c r="AF15" s="66"/>
      <c r="AG15" s="65"/>
      <c r="AH15" s="65"/>
      <c r="AI15" s="68"/>
      <c r="AJ15" s="64"/>
      <c r="AK15" s="65"/>
      <c r="AL15" s="65"/>
      <c r="AM15" s="65"/>
      <c r="AN15" s="66"/>
      <c r="AO15" s="65"/>
      <c r="AP15" s="65"/>
      <c r="AQ15" s="128"/>
      <c r="AR15" s="69"/>
      <c r="AS15" s="65"/>
      <c r="AT15" s="65"/>
      <c r="AU15" s="65"/>
      <c r="AV15" s="66"/>
      <c r="AW15" s="65"/>
      <c r="AX15" s="65"/>
      <c r="AY15" s="68"/>
      <c r="AZ15" s="64"/>
      <c r="BA15" s="65"/>
      <c r="BB15" s="65"/>
      <c r="BC15" s="65"/>
      <c r="BD15" s="66"/>
      <c r="BE15" s="65"/>
      <c r="BF15" s="65"/>
      <c r="BG15" s="67"/>
      <c r="BH15" s="69" t="s">
        <v>23</v>
      </c>
      <c r="BI15" s="8"/>
      <c r="BJ15" s="8"/>
      <c r="BK15" s="8"/>
      <c r="BL15" s="8"/>
      <c r="BM15" s="8"/>
      <c r="BN15" s="8"/>
      <c r="BO15" s="8"/>
    </row>
    <row r="16" spans="1:67" ht="15" customHeight="1" x14ac:dyDescent="0.3">
      <c r="A16" s="56">
        <v>9</v>
      </c>
      <c r="B16" s="109" t="s">
        <v>28</v>
      </c>
      <c r="C16" s="151">
        <f t="shared" si="25"/>
        <v>25</v>
      </c>
      <c r="D16" s="69">
        <f>L16+T16+AB16+AJ16+AR16+AZ16</f>
        <v>10</v>
      </c>
      <c r="E16" s="65">
        <f>M16+U16+AC16+AK16+AS16+BA16</f>
        <v>5</v>
      </c>
      <c r="F16" s="65">
        <f t="shared" si="28"/>
        <v>10</v>
      </c>
      <c r="G16" s="139">
        <f t="shared" si="29"/>
        <v>1</v>
      </c>
      <c r="H16" s="143"/>
      <c r="I16" s="154"/>
      <c r="J16" s="157">
        <f t="shared" si="30"/>
        <v>0</v>
      </c>
      <c r="K16" s="128"/>
      <c r="L16" s="64">
        <v>10</v>
      </c>
      <c r="M16" s="65">
        <v>5</v>
      </c>
      <c r="N16" s="65">
        <v>10</v>
      </c>
      <c r="O16" s="65"/>
      <c r="P16" s="66">
        <v>1</v>
      </c>
      <c r="Q16" s="65"/>
      <c r="R16" s="65"/>
      <c r="S16" s="68"/>
      <c r="T16" s="64"/>
      <c r="U16" s="65"/>
      <c r="V16" s="65"/>
      <c r="W16" s="65"/>
      <c r="X16" s="66"/>
      <c r="Y16" s="65"/>
      <c r="Z16" s="65"/>
      <c r="AA16" s="68"/>
      <c r="AB16" s="127"/>
      <c r="AC16" s="65"/>
      <c r="AD16" s="65"/>
      <c r="AE16" s="65"/>
      <c r="AF16" s="66"/>
      <c r="AG16" s="65"/>
      <c r="AH16" s="65"/>
      <c r="AI16" s="68"/>
      <c r="AJ16" s="64"/>
      <c r="AK16" s="65"/>
      <c r="AL16" s="65"/>
      <c r="AM16" s="65"/>
      <c r="AN16" s="66"/>
      <c r="AO16" s="65"/>
      <c r="AP16" s="65"/>
      <c r="AQ16" s="128"/>
      <c r="AR16" s="69"/>
      <c r="AS16" s="65"/>
      <c r="AT16" s="65"/>
      <c r="AU16" s="65"/>
      <c r="AV16" s="66"/>
      <c r="AW16" s="65"/>
      <c r="AX16" s="65"/>
      <c r="AY16" s="68"/>
      <c r="AZ16" s="64"/>
      <c r="BA16" s="65"/>
      <c r="BB16" s="65"/>
      <c r="BC16" s="65"/>
      <c r="BD16" s="66"/>
      <c r="BE16" s="65"/>
      <c r="BF16" s="65"/>
      <c r="BG16" s="67"/>
      <c r="BH16" s="69" t="s">
        <v>20</v>
      </c>
      <c r="BI16" s="8"/>
      <c r="BJ16" s="8"/>
      <c r="BK16" s="8"/>
      <c r="BL16" s="8"/>
      <c r="BM16" s="8"/>
      <c r="BN16" s="8"/>
      <c r="BO16" s="8"/>
    </row>
    <row r="17" spans="1:67" ht="15" customHeight="1" x14ac:dyDescent="0.3">
      <c r="A17" s="56">
        <v>10</v>
      </c>
      <c r="B17" s="109" t="s">
        <v>29</v>
      </c>
      <c r="C17" s="151">
        <f t="shared" si="25"/>
        <v>25</v>
      </c>
      <c r="D17" s="69">
        <f t="shared" si="26"/>
        <v>10</v>
      </c>
      <c r="E17" s="65">
        <f t="shared" si="27"/>
        <v>5</v>
      </c>
      <c r="F17" s="65">
        <f t="shared" si="28"/>
        <v>10</v>
      </c>
      <c r="G17" s="139">
        <f t="shared" si="29"/>
        <v>1</v>
      </c>
      <c r="H17" s="143"/>
      <c r="I17" s="154"/>
      <c r="J17" s="157">
        <f t="shared" si="30"/>
        <v>0</v>
      </c>
      <c r="K17" s="128"/>
      <c r="L17" s="64">
        <v>10</v>
      </c>
      <c r="M17" s="65">
        <v>5</v>
      </c>
      <c r="N17" s="65">
        <v>10</v>
      </c>
      <c r="O17" s="65"/>
      <c r="P17" s="66">
        <v>1</v>
      </c>
      <c r="Q17" s="65"/>
      <c r="R17" s="65"/>
      <c r="S17" s="68"/>
      <c r="T17" s="64"/>
      <c r="U17" s="65"/>
      <c r="V17" s="65"/>
      <c r="W17" s="65"/>
      <c r="X17" s="66"/>
      <c r="Y17" s="65"/>
      <c r="Z17" s="65"/>
      <c r="AA17" s="68"/>
      <c r="AB17" s="127"/>
      <c r="AC17" s="65"/>
      <c r="AD17" s="65"/>
      <c r="AE17" s="65"/>
      <c r="AF17" s="66"/>
      <c r="AG17" s="65"/>
      <c r="AH17" s="65"/>
      <c r="AI17" s="68"/>
      <c r="AJ17" s="64"/>
      <c r="AK17" s="65"/>
      <c r="AL17" s="65"/>
      <c r="AM17" s="65"/>
      <c r="AN17" s="66"/>
      <c r="AO17" s="65"/>
      <c r="AP17" s="65"/>
      <c r="AQ17" s="128"/>
      <c r="AR17" s="69"/>
      <c r="AS17" s="65"/>
      <c r="AT17" s="65"/>
      <c r="AU17" s="65"/>
      <c r="AV17" s="66"/>
      <c r="AW17" s="65"/>
      <c r="AX17" s="65"/>
      <c r="AY17" s="68"/>
      <c r="AZ17" s="64"/>
      <c r="BA17" s="65"/>
      <c r="BB17" s="65"/>
      <c r="BC17" s="65"/>
      <c r="BD17" s="66"/>
      <c r="BE17" s="65"/>
      <c r="BF17" s="65"/>
      <c r="BG17" s="67"/>
      <c r="BH17" s="69" t="s">
        <v>23</v>
      </c>
      <c r="BI17" s="8"/>
      <c r="BJ17" s="8"/>
      <c r="BK17" s="8"/>
      <c r="BL17" s="8"/>
      <c r="BM17" s="8"/>
      <c r="BN17" s="8"/>
      <c r="BO17" s="8"/>
    </row>
    <row r="18" spans="1:67" ht="15" customHeight="1" x14ac:dyDescent="0.3">
      <c r="A18" s="56">
        <v>11</v>
      </c>
      <c r="B18" s="109" t="s">
        <v>30</v>
      </c>
      <c r="C18" s="151">
        <f t="shared" si="25"/>
        <v>75</v>
      </c>
      <c r="D18" s="69">
        <f t="shared" si="26"/>
        <v>30</v>
      </c>
      <c r="E18" s="65">
        <f t="shared" si="27"/>
        <v>20</v>
      </c>
      <c r="F18" s="65">
        <f t="shared" si="28"/>
        <v>25</v>
      </c>
      <c r="G18" s="139">
        <f t="shared" si="29"/>
        <v>3</v>
      </c>
      <c r="H18" s="143"/>
      <c r="I18" s="154"/>
      <c r="J18" s="157">
        <f t="shared" si="30"/>
        <v>0</v>
      </c>
      <c r="K18" s="128"/>
      <c r="L18" s="69"/>
      <c r="M18" s="65"/>
      <c r="N18" s="65"/>
      <c r="O18" s="65"/>
      <c r="P18" s="66"/>
      <c r="Q18" s="65"/>
      <c r="R18" s="65"/>
      <c r="S18" s="68"/>
      <c r="T18" s="64">
        <v>30</v>
      </c>
      <c r="U18" s="65">
        <v>20</v>
      </c>
      <c r="V18" s="65"/>
      <c r="W18" s="65">
        <v>25</v>
      </c>
      <c r="X18" s="66">
        <v>3</v>
      </c>
      <c r="Y18" s="65"/>
      <c r="Z18" s="65"/>
      <c r="AA18" s="68"/>
      <c r="AB18" s="127"/>
      <c r="AC18" s="65"/>
      <c r="AD18" s="65"/>
      <c r="AE18" s="65"/>
      <c r="AF18" s="66"/>
      <c r="AG18" s="65"/>
      <c r="AH18" s="65"/>
      <c r="AI18" s="68"/>
      <c r="AJ18" s="64"/>
      <c r="AK18" s="65"/>
      <c r="AL18" s="65"/>
      <c r="AM18" s="65"/>
      <c r="AN18" s="66"/>
      <c r="AO18" s="65"/>
      <c r="AP18" s="65"/>
      <c r="AQ18" s="128"/>
      <c r="AR18" s="69"/>
      <c r="AS18" s="65"/>
      <c r="AT18" s="65"/>
      <c r="AU18" s="65"/>
      <c r="AV18" s="66"/>
      <c r="AW18" s="65"/>
      <c r="AX18" s="65"/>
      <c r="AY18" s="68"/>
      <c r="AZ18" s="64"/>
      <c r="BA18" s="65"/>
      <c r="BB18" s="65"/>
      <c r="BC18" s="65"/>
      <c r="BD18" s="66"/>
      <c r="BE18" s="65"/>
      <c r="BF18" s="65"/>
      <c r="BG18" s="67"/>
      <c r="BH18" s="69" t="s">
        <v>20</v>
      </c>
      <c r="BI18" s="8"/>
      <c r="BJ18" s="8"/>
      <c r="BK18" s="8"/>
      <c r="BL18" s="8"/>
      <c r="BM18" s="8"/>
      <c r="BN18" s="8"/>
      <c r="BO18" s="8"/>
    </row>
    <row r="19" spans="1:67" ht="15" customHeight="1" x14ac:dyDescent="0.3">
      <c r="A19" s="56">
        <v>12</v>
      </c>
      <c r="B19" s="109" t="s">
        <v>31</v>
      </c>
      <c r="C19" s="151">
        <f t="shared" si="25"/>
        <v>50</v>
      </c>
      <c r="D19" s="69">
        <f t="shared" si="26"/>
        <v>30</v>
      </c>
      <c r="E19" s="65">
        <f t="shared" si="27"/>
        <v>10</v>
      </c>
      <c r="F19" s="65">
        <f t="shared" si="28"/>
        <v>10</v>
      </c>
      <c r="G19" s="139">
        <f t="shared" si="29"/>
        <v>2</v>
      </c>
      <c r="H19" s="143"/>
      <c r="I19" s="154"/>
      <c r="J19" s="157">
        <f t="shared" si="30"/>
        <v>0</v>
      </c>
      <c r="K19" s="128"/>
      <c r="L19" s="69"/>
      <c r="M19" s="65"/>
      <c r="N19" s="65"/>
      <c r="O19" s="65"/>
      <c r="P19" s="66"/>
      <c r="Q19" s="65"/>
      <c r="R19" s="65"/>
      <c r="S19" s="68"/>
      <c r="T19" s="64"/>
      <c r="U19" s="65"/>
      <c r="V19" s="65"/>
      <c r="W19" s="65"/>
      <c r="X19" s="66"/>
      <c r="Y19" s="65"/>
      <c r="Z19" s="65"/>
      <c r="AA19" s="68"/>
      <c r="AB19" s="127">
        <v>30</v>
      </c>
      <c r="AC19" s="65">
        <v>10</v>
      </c>
      <c r="AD19" s="65"/>
      <c r="AE19" s="65">
        <v>10</v>
      </c>
      <c r="AF19" s="66">
        <v>2</v>
      </c>
      <c r="AG19" s="65"/>
      <c r="AH19" s="65"/>
      <c r="AI19" s="68"/>
      <c r="AJ19" s="64"/>
      <c r="AK19" s="65"/>
      <c r="AL19" s="65"/>
      <c r="AM19" s="65"/>
      <c r="AN19" s="66"/>
      <c r="AO19" s="65"/>
      <c r="AP19" s="65"/>
      <c r="AQ19" s="128"/>
      <c r="AR19" s="69"/>
      <c r="AS19" s="65"/>
      <c r="AT19" s="65"/>
      <c r="AU19" s="65"/>
      <c r="AV19" s="66"/>
      <c r="AW19" s="65"/>
      <c r="AX19" s="65"/>
      <c r="AY19" s="68"/>
      <c r="AZ19" s="64"/>
      <c r="BA19" s="65"/>
      <c r="BB19" s="65"/>
      <c r="BC19" s="65"/>
      <c r="BD19" s="66"/>
      <c r="BE19" s="65"/>
      <c r="BF19" s="65"/>
      <c r="BG19" s="67"/>
      <c r="BH19" s="69" t="s">
        <v>23</v>
      </c>
      <c r="BI19" s="8"/>
      <c r="BJ19" s="8"/>
      <c r="BK19" s="8"/>
      <c r="BL19" s="8"/>
      <c r="BM19" s="8"/>
      <c r="BN19" s="8"/>
      <c r="BO19" s="8"/>
    </row>
    <row r="20" spans="1:67" ht="26.4" customHeight="1" x14ac:dyDescent="0.3">
      <c r="A20" s="56">
        <v>13</v>
      </c>
      <c r="B20" s="109" t="s">
        <v>32</v>
      </c>
      <c r="C20" s="151">
        <f t="shared" si="25"/>
        <v>50</v>
      </c>
      <c r="D20" s="69">
        <f t="shared" si="26"/>
        <v>20</v>
      </c>
      <c r="E20" s="65">
        <f t="shared" si="27"/>
        <v>10</v>
      </c>
      <c r="F20" s="65">
        <f t="shared" si="28"/>
        <v>20</v>
      </c>
      <c r="G20" s="139">
        <f t="shared" si="29"/>
        <v>2</v>
      </c>
      <c r="H20" s="143"/>
      <c r="I20" s="154"/>
      <c r="J20" s="157">
        <f t="shared" si="30"/>
        <v>0</v>
      </c>
      <c r="K20" s="128"/>
      <c r="L20" s="69">
        <v>20</v>
      </c>
      <c r="M20" s="65">
        <v>10</v>
      </c>
      <c r="N20" s="65"/>
      <c r="O20" s="65">
        <v>20</v>
      </c>
      <c r="P20" s="66">
        <v>2</v>
      </c>
      <c r="Q20" s="65"/>
      <c r="R20" s="65"/>
      <c r="S20" s="68"/>
      <c r="T20" s="64"/>
      <c r="U20" s="65"/>
      <c r="V20" s="65"/>
      <c r="W20" s="65"/>
      <c r="X20" s="66"/>
      <c r="Y20" s="65"/>
      <c r="Z20" s="65"/>
      <c r="AA20" s="68"/>
      <c r="AB20" s="127"/>
      <c r="AC20" s="65"/>
      <c r="AD20" s="65"/>
      <c r="AE20" s="65"/>
      <c r="AF20" s="66"/>
      <c r="AG20" s="65"/>
      <c r="AH20" s="65"/>
      <c r="AI20" s="68"/>
      <c r="AJ20" s="64"/>
      <c r="AK20" s="65"/>
      <c r="AL20" s="65"/>
      <c r="AM20" s="65"/>
      <c r="AN20" s="66"/>
      <c r="AO20" s="65"/>
      <c r="AP20" s="65"/>
      <c r="AQ20" s="128"/>
      <c r="AR20" s="69"/>
      <c r="AS20" s="65"/>
      <c r="AT20" s="65"/>
      <c r="AU20" s="65"/>
      <c r="AV20" s="66"/>
      <c r="AW20" s="65"/>
      <c r="AX20" s="65"/>
      <c r="AY20" s="68"/>
      <c r="AZ20" s="64"/>
      <c r="BA20" s="65"/>
      <c r="BB20" s="65"/>
      <c r="BC20" s="65"/>
      <c r="BD20" s="66"/>
      <c r="BE20" s="65"/>
      <c r="BF20" s="65"/>
      <c r="BG20" s="67"/>
      <c r="BH20" s="69" t="s">
        <v>23</v>
      </c>
      <c r="BI20" s="8"/>
      <c r="BJ20" s="8"/>
      <c r="BK20" s="8"/>
      <c r="BL20" s="8"/>
      <c r="BM20" s="8"/>
      <c r="BN20" s="8"/>
      <c r="BO20" s="8"/>
    </row>
    <row r="21" spans="1:67" ht="15" customHeight="1" x14ac:dyDescent="0.3">
      <c r="A21" s="56">
        <v>14</v>
      </c>
      <c r="B21" s="109" t="s">
        <v>33</v>
      </c>
      <c r="C21" s="151">
        <f t="shared" si="25"/>
        <v>75</v>
      </c>
      <c r="D21" s="69">
        <f t="shared" si="26"/>
        <v>35</v>
      </c>
      <c r="E21" s="65">
        <f t="shared" si="27"/>
        <v>10</v>
      </c>
      <c r="F21" s="65">
        <f t="shared" si="28"/>
        <v>30</v>
      </c>
      <c r="G21" s="139">
        <f t="shared" si="29"/>
        <v>3</v>
      </c>
      <c r="H21" s="143"/>
      <c r="I21" s="154"/>
      <c r="J21" s="157">
        <f t="shared" si="30"/>
        <v>0</v>
      </c>
      <c r="K21" s="128"/>
      <c r="L21" s="78">
        <v>35</v>
      </c>
      <c r="M21" s="77">
        <v>10</v>
      </c>
      <c r="N21" s="77"/>
      <c r="O21" s="77">
        <v>30</v>
      </c>
      <c r="P21" s="79">
        <v>3</v>
      </c>
      <c r="Q21" s="77"/>
      <c r="R21" s="77"/>
      <c r="S21" s="80"/>
      <c r="T21" s="81"/>
      <c r="U21" s="82"/>
      <c r="V21" s="82"/>
      <c r="W21" s="82"/>
      <c r="X21" s="83"/>
      <c r="Y21" s="82"/>
      <c r="Z21" s="82"/>
      <c r="AA21" s="84"/>
      <c r="AB21" s="131"/>
      <c r="AC21" s="82"/>
      <c r="AD21" s="82"/>
      <c r="AE21" s="82"/>
      <c r="AF21" s="83"/>
      <c r="AG21" s="82"/>
      <c r="AH21" s="82"/>
      <c r="AI21" s="84"/>
      <c r="AJ21" s="81"/>
      <c r="AK21" s="82"/>
      <c r="AL21" s="82"/>
      <c r="AM21" s="82"/>
      <c r="AN21" s="83"/>
      <c r="AO21" s="82"/>
      <c r="AP21" s="82"/>
      <c r="AQ21" s="132"/>
      <c r="AR21" s="121"/>
      <c r="AS21" s="82"/>
      <c r="AT21" s="82"/>
      <c r="AU21" s="82"/>
      <c r="AV21" s="83"/>
      <c r="AW21" s="82"/>
      <c r="AX21" s="82"/>
      <c r="AY21" s="84"/>
      <c r="AZ21" s="85"/>
      <c r="BA21" s="77"/>
      <c r="BB21" s="77"/>
      <c r="BC21" s="77"/>
      <c r="BD21" s="79"/>
      <c r="BE21" s="77"/>
      <c r="BF21" s="77"/>
      <c r="BG21" s="86"/>
      <c r="BH21" s="78" t="s">
        <v>20</v>
      </c>
      <c r="BI21" s="8"/>
      <c r="BJ21" s="8"/>
      <c r="BK21" s="8"/>
      <c r="BL21" s="8"/>
      <c r="BM21" s="8"/>
      <c r="BN21" s="8"/>
      <c r="BO21" s="8"/>
    </row>
    <row r="22" spans="1:67" ht="15" customHeight="1" x14ac:dyDescent="0.3">
      <c r="A22" s="56">
        <v>15</v>
      </c>
      <c r="B22" s="109" t="s">
        <v>34</v>
      </c>
      <c r="C22" s="151">
        <f t="shared" si="25"/>
        <v>50</v>
      </c>
      <c r="D22" s="69">
        <f t="shared" si="26"/>
        <v>20</v>
      </c>
      <c r="E22" s="65">
        <f t="shared" si="27"/>
        <v>10</v>
      </c>
      <c r="F22" s="65">
        <f t="shared" si="28"/>
        <v>20</v>
      </c>
      <c r="G22" s="139">
        <f t="shared" si="29"/>
        <v>2</v>
      </c>
      <c r="H22" s="143"/>
      <c r="I22" s="154"/>
      <c r="J22" s="157">
        <f t="shared" si="30"/>
        <v>0</v>
      </c>
      <c r="K22" s="128"/>
      <c r="L22" s="69"/>
      <c r="M22" s="65"/>
      <c r="N22" s="65"/>
      <c r="O22" s="65"/>
      <c r="P22" s="66"/>
      <c r="Q22" s="65"/>
      <c r="R22" s="65"/>
      <c r="S22" s="68"/>
      <c r="T22" s="64">
        <v>20</v>
      </c>
      <c r="U22" s="65">
        <v>10</v>
      </c>
      <c r="V22" s="65"/>
      <c r="W22" s="65">
        <v>20</v>
      </c>
      <c r="X22" s="66">
        <v>2</v>
      </c>
      <c r="Y22" s="65"/>
      <c r="Z22" s="65"/>
      <c r="AA22" s="68"/>
      <c r="AB22" s="127"/>
      <c r="AC22" s="65"/>
      <c r="AD22" s="65"/>
      <c r="AE22" s="65"/>
      <c r="AF22" s="66"/>
      <c r="AG22" s="65"/>
      <c r="AH22" s="65"/>
      <c r="AI22" s="68"/>
      <c r="AJ22" s="64"/>
      <c r="AK22" s="65"/>
      <c r="AL22" s="65"/>
      <c r="AM22" s="65"/>
      <c r="AN22" s="66"/>
      <c r="AO22" s="65"/>
      <c r="AP22" s="65"/>
      <c r="AQ22" s="128"/>
      <c r="AR22" s="69"/>
      <c r="AS22" s="65"/>
      <c r="AT22" s="65"/>
      <c r="AU22" s="65"/>
      <c r="AV22" s="66"/>
      <c r="AW22" s="65"/>
      <c r="AX22" s="65"/>
      <c r="AY22" s="68"/>
      <c r="AZ22" s="64"/>
      <c r="BA22" s="65"/>
      <c r="BB22" s="65"/>
      <c r="BC22" s="65"/>
      <c r="BD22" s="66"/>
      <c r="BE22" s="65"/>
      <c r="BF22" s="65"/>
      <c r="BG22" s="67"/>
      <c r="BH22" s="69" t="s">
        <v>23</v>
      </c>
      <c r="BI22" s="9"/>
      <c r="BJ22" s="9"/>
      <c r="BK22" s="9"/>
      <c r="BL22" s="9"/>
      <c r="BM22" s="9"/>
      <c r="BN22" s="9"/>
      <c r="BO22" s="9"/>
    </row>
    <row r="23" spans="1:67" ht="15" customHeight="1" x14ac:dyDescent="0.3">
      <c r="A23" s="56"/>
      <c r="B23" s="110" t="s">
        <v>49</v>
      </c>
      <c r="C23" s="152">
        <f t="shared" ref="C23:K23" si="31">SUM(C14:C22)</f>
        <v>500</v>
      </c>
      <c r="D23" s="34">
        <f t="shared" si="31"/>
        <v>210</v>
      </c>
      <c r="E23" s="31">
        <f>SUM(E14:E22)</f>
        <v>115</v>
      </c>
      <c r="F23" s="31">
        <f t="shared" si="31"/>
        <v>175</v>
      </c>
      <c r="G23" s="140">
        <f>SUM(G14:G22)</f>
        <v>20</v>
      </c>
      <c r="H23" s="145">
        <f t="shared" ref="H23:I23" si="32">SUM(H14:H22)</f>
        <v>0</v>
      </c>
      <c r="I23" s="155">
        <f t="shared" si="32"/>
        <v>0</v>
      </c>
      <c r="J23" s="157">
        <f>SUM(J14:J22)</f>
        <v>0</v>
      </c>
      <c r="K23" s="141">
        <f t="shared" si="31"/>
        <v>0</v>
      </c>
      <c r="L23" s="34">
        <f>SUM(L14:L22)</f>
        <v>115</v>
      </c>
      <c r="M23" s="31">
        <f t="shared" ref="M23:BH23" si="33">SUM(M14:M22)</f>
        <v>60</v>
      </c>
      <c r="N23" s="31">
        <f t="shared" si="33"/>
        <v>20</v>
      </c>
      <c r="O23" s="34">
        <f t="shared" si="33"/>
        <v>85</v>
      </c>
      <c r="P23" s="57">
        <f t="shared" si="33"/>
        <v>11</v>
      </c>
      <c r="Q23" s="31">
        <f t="shared" si="33"/>
        <v>0</v>
      </c>
      <c r="R23" s="34">
        <f t="shared" si="33"/>
        <v>0</v>
      </c>
      <c r="S23" s="31">
        <f t="shared" si="33"/>
        <v>0</v>
      </c>
      <c r="T23" s="31">
        <f t="shared" si="33"/>
        <v>65</v>
      </c>
      <c r="U23" s="34">
        <f t="shared" si="33"/>
        <v>45</v>
      </c>
      <c r="V23" s="31">
        <f t="shared" si="33"/>
        <v>0</v>
      </c>
      <c r="W23" s="31">
        <f t="shared" si="33"/>
        <v>60</v>
      </c>
      <c r="X23" s="168">
        <f t="shared" si="33"/>
        <v>7</v>
      </c>
      <c r="Y23" s="31">
        <f t="shared" si="33"/>
        <v>0</v>
      </c>
      <c r="Z23" s="31">
        <f t="shared" si="33"/>
        <v>0</v>
      </c>
      <c r="AA23" s="34">
        <f t="shared" si="33"/>
        <v>0</v>
      </c>
      <c r="AB23" s="31">
        <f t="shared" si="33"/>
        <v>30</v>
      </c>
      <c r="AC23" s="31">
        <f t="shared" si="33"/>
        <v>10</v>
      </c>
      <c r="AD23" s="34">
        <f t="shared" si="33"/>
        <v>0</v>
      </c>
      <c r="AE23" s="31">
        <f t="shared" si="33"/>
        <v>10</v>
      </c>
      <c r="AF23" s="57">
        <f t="shared" si="33"/>
        <v>2</v>
      </c>
      <c r="AG23" s="34">
        <f t="shared" si="33"/>
        <v>0</v>
      </c>
      <c r="AH23" s="31">
        <f t="shared" si="33"/>
        <v>0</v>
      </c>
      <c r="AI23" s="31">
        <f t="shared" si="33"/>
        <v>0</v>
      </c>
      <c r="AJ23" s="34">
        <f t="shared" si="33"/>
        <v>0</v>
      </c>
      <c r="AK23" s="31">
        <f t="shared" si="33"/>
        <v>0</v>
      </c>
      <c r="AL23" s="31">
        <f t="shared" si="33"/>
        <v>0</v>
      </c>
      <c r="AM23" s="34">
        <f t="shared" si="33"/>
        <v>0</v>
      </c>
      <c r="AN23" s="57">
        <f t="shared" si="33"/>
        <v>0</v>
      </c>
      <c r="AO23" s="31">
        <f t="shared" si="33"/>
        <v>0</v>
      </c>
      <c r="AP23" s="34">
        <f t="shared" si="33"/>
        <v>0</v>
      </c>
      <c r="AQ23" s="31">
        <f t="shared" si="33"/>
        <v>0</v>
      </c>
      <c r="AR23" s="31">
        <f t="shared" si="33"/>
        <v>0</v>
      </c>
      <c r="AS23" s="34">
        <f t="shared" si="33"/>
        <v>0</v>
      </c>
      <c r="AT23" s="31">
        <f t="shared" si="33"/>
        <v>0</v>
      </c>
      <c r="AU23" s="31">
        <f t="shared" si="33"/>
        <v>0</v>
      </c>
      <c r="AV23" s="168">
        <f t="shared" si="33"/>
        <v>0</v>
      </c>
      <c r="AW23" s="31">
        <f t="shared" si="33"/>
        <v>0</v>
      </c>
      <c r="AX23" s="31">
        <f t="shared" si="33"/>
        <v>0</v>
      </c>
      <c r="AY23" s="34">
        <f t="shared" si="33"/>
        <v>0</v>
      </c>
      <c r="AZ23" s="31">
        <f t="shared" si="33"/>
        <v>0</v>
      </c>
      <c r="BA23" s="31">
        <f t="shared" si="33"/>
        <v>0</v>
      </c>
      <c r="BB23" s="34">
        <f t="shared" si="33"/>
        <v>0</v>
      </c>
      <c r="BC23" s="31">
        <f t="shared" si="33"/>
        <v>0</v>
      </c>
      <c r="BD23" s="57">
        <f t="shared" si="33"/>
        <v>0</v>
      </c>
      <c r="BE23" s="34">
        <f t="shared" si="33"/>
        <v>0</v>
      </c>
      <c r="BF23" s="31">
        <f t="shared" si="33"/>
        <v>0</v>
      </c>
      <c r="BG23" s="31">
        <f t="shared" si="33"/>
        <v>0</v>
      </c>
      <c r="BH23" s="34">
        <f t="shared" si="33"/>
        <v>0</v>
      </c>
      <c r="BI23" s="8"/>
      <c r="BJ23" s="8"/>
      <c r="BK23" s="8"/>
      <c r="BL23" s="8"/>
      <c r="BM23" s="8"/>
      <c r="BN23" s="8"/>
      <c r="BO23" s="8"/>
    </row>
    <row r="24" spans="1:67" ht="22.95" customHeight="1" x14ac:dyDescent="0.3">
      <c r="A24" s="211" t="s">
        <v>81</v>
      </c>
      <c r="B24" s="212"/>
      <c r="C24" s="212"/>
      <c r="D24" s="212"/>
      <c r="E24" s="212"/>
      <c r="F24" s="212"/>
      <c r="G24" s="212"/>
      <c r="H24" s="212"/>
      <c r="I24" s="212"/>
      <c r="J24" s="212"/>
      <c r="K24" s="213"/>
      <c r="L24" s="71"/>
      <c r="M24" s="72"/>
      <c r="N24" s="72"/>
      <c r="O24" s="72"/>
      <c r="P24" s="73"/>
      <c r="Q24" s="72"/>
      <c r="R24" s="72"/>
      <c r="S24" s="74"/>
      <c r="T24" s="75"/>
      <c r="U24" s="72"/>
      <c r="V24" s="72"/>
      <c r="W24" s="72"/>
      <c r="X24" s="73"/>
      <c r="Y24" s="72"/>
      <c r="Z24" s="72"/>
      <c r="AA24" s="74"/>
      <c r="AB24" s="129"/>
      <c r="AC24" s="72"/>
      <c r="AD24" s="72"/>
      <c r="AE24" s="72"/>
      <c r="AF24" s="73"/>
      <c r="AG24" s="72"/>
      <c r="AH24" s="72"/>
      <c r="AI24" s="74"/>
      <c r="AJ24" s="75"/>
      <c r="AK24" s="72"/>
      <c r="AL24" s="72"/>
      <c r="AM24" s="72"/>
      <c r="AN24" s="73"/>
      <c r="AO24" s="72"/>
      <c r="AP24" s="72"/>
      <c r="AQ24" s="130"/>
      <c r="AR24" s="71"/>
      <c r="AS24" s="72"/>
      <c r="AT24" s="72"/>
      <c r="AU24" s="72"/>
      <c r="AV24" s="73"/>
      <c r="AW24" s="72"/>
      <c r="AX24" s="72"/>
      <c r="AY24" s="74"/>
      <c r="AZ24" s="75"/>
      <c r="BA24" s="72"/>
      <c r="BB24" s="72"/>
      <c r="BC24" s="72"/>
      <c r="BD24" s="73"/>
      <c r="BE24" s="72"/>
      <c r="BF24" s="72"/>
      <c r="BG24" s="76"/>
      <c r="BH24" s="149"/>
      <c r="BI24" s="8"/>
      <c r="BJ24" s="8"/>
      <c r="BK24" s="8"/>
      <c r="BL24" s="8"/>
      <c r="BM24" s="8"/>
      <c r="BN24" s="8"/>
      <c r="BO24" s="8"/>
    </row>
    <row r="25" spans="1:67" ht="26.4" customHeight="1" x14ac:dyDescent="0.3">
      <c r="A25" s="56">
        <v>16</v>
      </c>
      <c r="B25" s="109" t="s">
        <v>35</v>
      </c>
      <c r="C25" s="151">
        <f>SUM(D25:F25)</f>
        <v>230</v>
      </c>
      <c r="D25" s="69">
        <f>L25+T25+AB25+AJ25+AR25+AZ25</f>
        <v>30</v>
      </c>
      <c r="E25" s="65">
        <f>M25+U25+AC25+AK25+AS25+BA25</f>
        <v>50</v>
      </c>
      <c r="F25" s="65">
        <f>N25+O25+V25+W25+AD25+AE25+AL25+AM25+AT25+AU25+BB25+BC25</f>
        <v>150</v>
      </c>
      <c r="G25" s="139">
        <f>P25+X25+AF25+AN25+AV25+BD25</f>
        <v>9</v>
      </c>
      <c r="H25" s="143">
        <f>Q25+Y25+AG25+AO25+AW25+BE25</f>
        <v>80</v>
      </c>
      <c r="I25" s="154">
        <f>R25+Z25+AH25+AP25+AX25+BF25</f>
        <v>120</v>
      </c>
      <c r="J25" s="157">
        <f>H25+I25</f>
        <v>200</v>
      </c>
      <c r="K25" s="128">
        <f t="shared" ref="K25:K34" si="34">S25+AA25+AI25+AQ25+AY25+BG25</f>
        <v>7</v>
      </c>
      <c r="L25" s="69">
        <v>30</v>
      </c>
      <c r="M25" s="65">
        <v>50</v>
      </c>
      <c r="N25" s="65">
        <v>60</v>
      </c>
      <c r="O25" s="65">
        <v>30</v>
      </c>
      <c r="P25" s="66">
        <v>7</v>
      </c>
      <c r="Q25" s="65"/>
      <c r="R25" s="65"/>
      <c r="S25" s="68"/>
      <c r="T25" s="64"/>
      <c r="U25" s="65"/>
      <c r="V25" s="65">
        <v>60</v>
      </c>
      <c r="W25" s="65"/>
      <c r="X25" s="66">
        <v>2</v>
      </c>
      <c r="Y25" s="65">
        <v>80</v>
      </c>
      <c r="Z25" s="65">
        <v>120</v>
      </c>
      <c r="AA25" s="68">
        <v>7</v>
      </c>
      <c r="AB25" s="127"/>
      <c r="AC25" s="65"/>
      <c r="AD25" s="65"/>
      <c r="AE25" s="65"/>
      <c r="AF25" s="66"/>
      <c r="AG25" s="65"/>
      <c r="AH25" s="65"/>
      <c r="AI25" s="68"/>
      <c r="AJ25" s="64"/>
      <c r="AK25" s="65"/>
      <c r="AL25" s="65"/>
      <c r="AM25" s="65"/>
      <c r="AN25" s="66"/>
      <c r="AO25" s="65"/>
      <c r="AP25" s="65"/>
      <c r="AQ25" s="128"/>
      <c r="AR25" s="69"/>
      <c r="AS25" s="65"/>
      <c r="AT25" s="65"/>
      <c r="AU25" s="65"/>
      <c r="AV25" s="66"/>
      <c r="AW25" s="65"/>
      <c r="AX25" s="65"/>
      <c r="AY25" s="68"/>
      <c r="AZ25" s="64"/>
      <c r="BA25" s="65"/>
      <c r="BB25" s="65"/>
      <c r="BC25" s="65"/>
      <c r="BD25" s="66"/>
      <c r="BE25" s="65"/>
      <c r="BF25" s="65"/>
      <c r="BG25" s="67"/>
      <c r="BH25" s="69" t="s">
        <v>20</v>
      </c>
      <c r="BI25" s="8"/>
      <c r="BJ25" s="8"/>
      <c r="BK25" s="8"/>
      <c r="BL25" s="8"/>
      <c r="BM25" s="8"/>
      <c r="BN25" s="8"/>
      <c r="BO25" s="8"/>
    </row>
    <row r="26" spans="1:67" ht="26.4" customHeight="1" x14ac:dyDescent="0.3">
      <c r="A26" s="56">
        <v>17</v>
      </c>
      <c r="B26" s="109" t="s">
        <v>52</v>
      </c>
      <c r="C26" s="151">
        <f t="shared" ref="C26:C34" si="35">SUM(D26:F26)</f>
        <v>30</v>
      </c>
      <c r="D26" s="69">
        <f t="shared" ref="D26:D34" si="36">L26+T26+AB26+AJ26+AR26+AZ26</f>
        <v>15</v>
      </c>
      <c r="E26" s="65">
        <f t="shared" ref="E26:E34" si="37">M26+U26+AC26+AK26+AS26+BA26</f>
        <v>10</v>
      </c>
      <c r="F26" s="65">
        <f t="shared" ref="F26:F34" si="38">N26+O26+V26+W26+AD26+AE26+AL26+AM26+AT26+AU26+BB26+BC26</f>
        <v>5</v>
      </c>
      <c r="G26" s="139">
        <f t="shared" ref="G26:G34" si="39">P26+X26+AF26+AN26+AV26+BD26</f>
        <v>1</v>
      </c>
      <c r="H26" s="143">
        <f t="shared" ref="H26:H34" si="40">Q26+Y26+AG26+AO26+AW26+BE26</f>
        <v>0</v>
      </c>
      <c r="I26" s="154">
        <f t="shared" ref="I26:I34" si="41">R26+Z26+AH26+AP26+AX26+BF26</f>
        <v>0</v>
      </c>
      <c r="J26" s="157">
        <f t="shared" ref="J26:J34" si="42">H26+I26</f>
        <v>0</v>
      </c>
      <c r="K26" s="128">
        <f t="shared" si="34"/>
        <v>0</v>
      </c>
      <c r="L26" s="69">
        <v>15</v>
      </c>
      <c r="M26" s="65">
        <v>10</v>
      </c>
      <c r="N26" s="65">
        <v>5</v>
      </c>
      <c r="O26" s="65"/>
      <c r="P26" s="66">
        <v>1</v>
      </c>
      <c r="Q26" s="65"/>
      <c r="R26" s="65"/>
      <c r="S26" s="68"/>
      <c r="T26" s="87"/>
      <c r="U26" s="88"/>
      <c r="V26" s="88"/>
      <c r="W26" s="88"/>
      <c r="X26" s="89"/>
      <c r="Y26" s="88"/>
      <c r="Z26" s="88"/>
      <c r="AA26" s="91"/>
      <c r="AB26" s="133"/>
      <c r="AC26" s="88"/>
      <c r="AD26" s="88"/>
      <c r="AE26" s="88"/>
      <c r="AF26" s="89"/>
      <c r="AG26" s="88"/>
      <c r="AH26" s="88"/>
      <c r="AI26" s="91"/>
      <c r="AJ26" s="87"/>
      <c r="AK26" s="88"/>
      <c r="AL26" s="88"/>
      <c r="AM26" s="88"/>
      <c r="AN26" s="89"/>
      <c r="AO26" s="88"/>
      <c r="AP26" s="88"/>
      <c r="AQ26" s="134"/>
      <c r="AR26" s="122"/>
      <c r="AS26" s="88"/>
      <c r="AT26" s="88"/>
      <c r="AU26" s="88"/>
      <c r="AV26" s="89"/>
      <c r="AW26" s="88"/>
      <c r="AX26" s="88"/>
      <c r="AY26" s="91"/>
      <c r="AZ26" s="87"/>
      <c r="BA26" s="88"/>
      <c r="BB26" s="88"/>
      <c r="BC26" s="88"/>
      <c r="BD26" s="89"/>
      <c r="BE26" s="88"/>
      <c r="BF26" s="88"/>
      <c r="BG26" s="90"/>
      <c r="BH26" s="69" t="s">
        <v>23</v>
      </c>
      <c r="BI26" s="8"/>
      <c r="BJ26" s="8"/>
      <c r="BK26" s="8"/>
      <c r="BL26" s="8"/>
      <c r="BM26" s="8"/>
      <c r="BN26" s="8"/>
      <c r="BO26" s="8"/>
    </row>
    <row r="27" spans="1:67" ht="15" customHeight="1" x14ac:dyDescent="0.3">
      <c r="A27" s="56">
        <v>18</v>
      </c>
      <c r="B27" s="109" t="s">
        <v>36</v>
      </c>
      <c r="C27" s="151">
        <f t="shared" si="35"/>
        <v>50</v>
      </c>
      <c r="D27" s="69">
        <f t="shared" si="36"/>
        <v>20</v>
      </c>
      <c r="E27" s="65">
        <f t="shared" si="37"/>
        <v>30</v>
      </c>
      <c r="F27" s="65">
        <f t="shared" si="38"/>
        <v>0</v>
      </c>
      <c r="G27" s="139">
        <f t="shared" si="39"/>
        <v>2</v>
      </c>
      <c r="H27" s="143">
        <f t="shared" si="40"/>
        <v>20</v>
      </c>
      <c r="I27" s="154">
        <f t="shared" si="41"/>
        <v>0</v>
      </c>
      <c r="J27" s="157">
        <f t="shared" si="42"/>
        <v>20</v>
      </c>
      <c r="K27" s="128">
        <f t="shared" si="34"/>
        <v>1</v>
      </c>
      <c r="L27" s="69">
        <v>20</v>
      </c>
      <c r="M27" s="65">
        <v>30</v>
      </c>
      <c r="N27" s="65"/>
      <c r="O27" s="65"/>
      <c r="P27" s="66">
        <v>2</v>
      </c>
      <c r="Q27" s="65">
        <v>20</v>
      </c>
      <c r="R27" s="65"/>
      <c r="S27" s="68">
        <v>1</v>
      </c>
      <c r="T27" s="64"/>
      <c r="U27" s="65"/>
      <c r="V27" s="65"/>
      <c r="W27" s="65"/>
      <c r="X27" s="66"/>
      <c r="Y27" s="65"/>
      <c r="Z27" s="65"/>
      <c r="AA27" s="68"/>
      <c r="AB27" s="127"/>
      <c r="AC27" s="65"/>
      <c r="AD27" s="65"/>
      <c r="AE27" s="65"/>
      <c r="AF27" s="66"/>
      <c r="AG27" s="65"/>
      <c r="AH27" s="65"/>
      <c r="AI27" s="68"/>
      <c r="AJ27" s="64"/>
      <c r="AK27" s="65"/>
      <c r="AL27" s="65"/>
      <c r="AM27" s="65"/>
      <c r="AN27" s="66"/>
      <c r="AO27" s="65"/>
      <c r="AP27" s="65"/>
      <c r="AQ27" s="128"/>
      <c r="AR27" s="69"/>
      <c r="AS27" s="65"/>
      <c r="AT27" s="65"/>
      <c r="AU27" s="65"/>
      <c r="AV27" s="66"/>
      <c r="AW27" s="65"/>
      <c r="AX27" s="65"/>
      <c r="AY27" s="68"/>
      <c r="AZ27" s="64"/>
      <c r="BA27" s="65"/>
      <c r="BB27" s="65"/>
      <c r="BC27" s="65"/>
      <c r="BD27" s="66"/>
      <c r="BE27" s="65"/>
      <c r="BF27" s="65"/>
      <c r="BG27" s="67"/>
      <c r="BH27" s="69" t="s">
        <v>20</v>
      </c>
      <c r="BI27" s="10"/>
      <c r="BJ27" s="10"/>
      <c r="BK27" s="10"/>
      <c r="BL27" s="10"/>
      <c r="BM27" s="10"/>
      <c r="BN27" s="10"/>
      <c r="BO27" s="10"/>
    </row>
    <row r="28" spans="1:67" ht="15" customHeight="1" x14ac:dyDescent="0.3">
      <c r="A28" s="56">
        <v>19</v>
      </c>
      <c r="B28" s="109" t="s">
        <v>64</v>
      </c>
      <c r="C28" s="151">
        <f t="shared" si="35"/>
        <v>65</v>
      </c>
      <c r="D28" s="69">
        <f t="shared" si="36"/>
        <v>15</v>
      </c>
      <c r="E28" s="65">
        <f t="shared" si="37"/>
        <v>40</v>
      </c>
      <c r="F28" s="65">
        <f t="shared" si="38"/>
        <v>10</v>
      </c>
      <c r="G28" s="139">
        <f t="shared" si="39"/>
        <v>3</v>
      </c>
      <c r="H28" s="143">
        <f t="shared" si="40"/>
        <v>120</v>
      </c>
      <c r="I28" s="154">
        <f t="shared" si="41"/>
        <v>160</v>
      </c>
      <c r="J28" s="157">
        <f t="shared" si="42"/>
        <v>280</v>
      </c>
      <c r="K28" s="128">
        <f t="shared" si="34"/>
        <v>10</v>
      </c>
      <c r="L28" s="69"/>
      <c r="M28" s="65"/>
      <c r="N28" s="65"/>
      <c r="O28" s="65"/>
      <c r="P28" s="66"/>
      <c r="Q28" s="65"/>
      <c r="R28" s="65"/>
      <c r="S28" s="68"/>
      <c r="T28" s="64">
        <v>15</v>
      </c>
      <c r="U28" s="65">
        <v>40</v>
      </c>
      <c r="V28" s="65"/>
      <c r="W28" s="65">
        <v>10</v>
      </c>
      <c r="X28" s="66">
        <v>3</v>
      </c>
      <c r="Y28" s="65">
        <v>120</v>
      </c>
      <c r="Z28" s="65">
        <v>80</v>
      </c>
      <c r="AA28" s="68">
        <v>7</v>
      </c>
      <c r="AB28" s="127"/>
      <c r="AC28" s="65"/>
      <c r="AD28" s="65"/>
      <c r="AE28" s="65"/>
      <c r="AF28" s="66"/>
      <c r="AG28" s="65"/>
      <c r="AH28" s="65"/>
      <c r="AI28" s="68"/>
      <c r="AJ28" s="64"/>
      <c r="AK28" s="65"/>
      <c r="AL28" s="65"/>
      <c r="AM28" s="65"/>
      <c r="AN28" s="66"/>
      <c r="AO28" s="65"/>
      <c r="AP28" s="65"/>
      <c r="AQ28" s="128"/>
      <c r="AR28" s="69"/>
      <c r="AS28" s="65"/>
      <c r="AT28" s="65"/>
      <c r="AU28" s="65"/>
      <c r="AV28" s="66"/>
      <c r="AW28" s="65"/>
      <c r="AX28" s="65"/>
      <c r="AY28" s="68"/>
      <c r="AZ28" s="64"/>
      <c r="BA28" s="65"/>
      <c r="BB28" s="65"/>
      <c r="BC28" s="65"/>
      <c r="BD28" s="66"/>
      <c r="BE28" s="65"/>
      <c r="BF28" s="65">
        <v>80</v>
      </c>
      <c r="BG28" s="67">
        <v>3</v>
      </c>
      <c r="BH28" s="69" t="s">
        <v>20</v>
      </c>
      <c r="BI28" s="8"/>
      <c r="BJ28" s="8"/>
      <c r="BK28" s="8"/>
      <c r="BL28" s="8"/>
      <c r="BM28" s="8"/>
      <c r="BN28" s="8"/>
      <c r="BO28" s="8"/>
    </row>
    <row r="29" spans="1:67" ht="15" customHeight="1" x14ac:dyDescent="0.3">
      <c r="A29" s="56">
        <v>20</v>
      </c>
      <c r="B29" s="109" t="s">
        <v>53</v>
      </c>
      <c r="C29" s="151">
        <f t="shared" si="35"/>
        <v>30</v>
      </c>
      <c r="D29" s="69">
        <f t="shared" si="36"/>
        <v>10</v>
      </c>
      <c r="E29" s="65">
        <f t="shared" si="37"/>
        <v>10</v>
      </c>
      <c r="F29" s="65">
        <f t="shared" si="38"/>
        <v>10</v>
      </c>
      <c r="G29" s="139">
        <f t="shared" si="39"/>
        <v>1</v>
      </c>
      <c r="H29" s="143">
        <f t="shared" si="40"/>
        <v>0</v>
      </c>
      <c r="I29" s="154">
        <f t="shared" si="41"/>
        <v>0</v>
      </c>
      <c r="J29" s="157">
        <f t="shared" si="42"/>
        <v>0</v>
      </c>
      <c r="K29" s="128">
        <f t="shared" si="34"/>
        <v>0</v>
      </c>
      <c r="L29" s="69"/>
      <c r="M29" s="65"/>
      <c r="N29" s="65"/>
      <c r="O29" s="65"/>
      <c r="P29" s="66"/>
      <c r="Q29" s="65"/>
      <c r="R29" s="65"/>
      <c r="S29" s="68"/>
      <c r="T29" s="87"/>
      <c r="U29" s="88"/>
      <c r="V29" s="88"/>
      <c r="W29" s="88"/>
      <c r="X29" s="89"/>
      <c r="Y29" s="88"/>
      <c r="Z29" s="88"/>
      <c r="AA29" s="91"/>
      <c r="AB29" s="127">
        <v>10</v>
      </c>
      <c r="AC29" s="65">
        <v>10</v>
      </c>
      <c r="AD29" s="65">
        <v>10</v>
      </c>
      <c r="AE29" s="65"/>
      <c r="AF29" s="66">
        <v>1</v>
      </c>
      <c r="AG29" s="88"/>
      <c r="AH29" s="88"/>
      <c r="AI29" s="91"/>
      <c r="AJ29" s="87"/>
      <c r="AK29" s="88"/>
      <c r="AL29" s="88"/>
      <c r="AM29" s="88"/>
      <c r="AN29" s="89"/>
      <c r="AO29" s="88"/>
      <c r="AP29" s="88"/>
      <c r="AQ29" s="134"/>
      <c r="AR29" s="122"/>
      <c r="AS29" s="88"/>
      <c r="AT29" s="88"/>
      <c r="AU29" s="88"/>
      <c r="AV29" s="89"/>
      <c r="AW29" s="88"/>
      <c r="AX29" s="88"/>
      <c r="AY29" s="91"/>
      <c r="AZ29" s="87"/>
      <c r="BA29" s="88"/>
      <c r="BB29" s="88"/>
      <c r="BC29" s="88"/>
      <c r="BD29" s="89"/>
      <c r="BE29" s="88"/>
      <c r="BF29" s="88"/>
      <c r="BG29" s="90"/>
      <c r="BH29" s="69" t="s">
        <v>23</v>
      </c>
      <c r="BI29" s="8"/>
      <c r="BJ29" s="8"/>
      <c r="BK29" s="8"/>
      <c r="BL29" s="8"/>
      <c r="BM29" s="8"/>
      <c r="BN29" s="8"/>
      <c r="BO29" s="8"/>
    </row>
    <row r="30" spans="1:67" ht="15" customHeight="1" x14ac:dyDescent="0.3">
      <c r="A30" s="56">
        <v>21</v>
      </c>
      <c r="B30" s="109" t="s">
        <v>79</v>
      </c>
      <c r="C30" s="151">
        <f t="shared" si="35"/>
        <v>30</v>
      </c>
      <c r="D30" s="69">
        <f t="shared" si="36"/>
        <v>10</v>
      </c>
      <c r="E30" s="65">
        <f t="shared" si="37"/>
        <v>10</v>
      </c>
      <c r="F30" s="65">
        <f t="shared" si="38"/>
        <v>10</v>
      </c>
      <c r="G30" s="139">
        <f t="shared" si="39"/>
        <v>1</v>
      </c>
      <c r="H30" s="143">
        <f t="shared" si="40"/>
        <v>0</v>
      </c>
      <c r="I30" s="154">
        <f t="shared" si="41"/>
        <v>0</v>
      </c>
      <c r="J30" s="157">
        <f t="shared" si="42"/>
        <v>0</v>
      </c>
      <c r="K30" s="128">
        <f t="shared" si="34"/>
        <v>0</v>
      </c>
      <c r="L30" s="69"/>
      <c r="M30" s="65"/>
      <c r="N30" s="65"/>
      <c r="O30" s="65"/>
      <c r="P30" s="66"/>
      <c r="Q30" s="65"/>
      <c r="R30" s="65"/>
      <c r="S30" s="68"/>
      <c r="T30" s="64"/>
      <c r="U30" s="65"/>
      <c r="V30" s="65"/>
      <c r="W30" s="65"/>
      <c r="X30" s="66"/>
      <c r="Y30" s="65"/>
      <c r="Z30" s="65"/>
      <c r="AA30" s="68"/>
      <c r="AB30" s="127">
        <v>10</v>
      </c>
      <c r="AC30" s="65">
        <v>10</v>
      </c>
      <c r="AD30" s="65">
        <v>10</v>
      </c>
      <c r="AE30" s="65"/>
      <c r="AF30" s="66">
        <v>1</v>
      </c>
      <c r="AG30" s="65"/>
      <c r="AH30" s="65"/>
      <c r="AI30" s="68"/>
      <c r="AJ30" s="64"/>
      <c r="AK30" s="65"/>
      <c r="AL30" s="65"/>
      <c r="AM30" s="65"/>
      <c r="AN30" s="66"/>
      <c r="AO30" s="65"/>
      <c r="AP30" s="65"/>
      <c r="AQ30" s="128"/>
      <c r="AR30" s="69"/>
      <c r="AS30" s="65"/>
      <c r="AT30" s="65"/>
      <c r="AU30" s="65"/>
      <c r="AV30" s="66"/>
      <c r="AW30" s="65"/>
      <c r="AX30" s="65"/>
      <c r="AY30" s="68"/>
      <c r="AZ30" s="64"/>
      <c r="BA30" s="65"/>
      <c r="BB30" s="65"/>
      <c r="BC30" s="65"/>
      <c r="BD30" s="66"/>
      <c r="BE30" s="65"/>
      <c r="BF30" s="65"/>
      <c r="BG30" s="67"/>
      <c r="BH30" s="69" t="s">
        <v>23</v>
      </c>
      <c r="BI30" s="10"/>
      <c r="BJ30" s="10"/>
      <c r="BK30" s="10"/>
      <c r="BL30" s="10"/>
      <c r="BM30" s="10"/>
      <c r="BN30" s="10"/>
      <c r="BO30" s="10"/>
    </row>
    <row r="31" spans="1:67" ht="15" customHeight="1" x14ac:dyDescent="0.3">
      <c r="A31" s="56">
        <v>22</v>
      </c>
      <c r="B31" s="109" t="s">
        <v>38</v>
      </c>
      <c r="C31" s="151">
        <f t="shared" si="35"/>
        <v>60</v>
      </c>
      <c r="D31" s="69">
        <f t="shared" si="36"/>
        <v>10</v>
      </c>
      <c r="E31" s="65">
        <f t="shared" si="37"/>
        <v>25</v>
      </c>
      <c r="F31" s="65">
        <f t="shared" si="38"/>
        <v>25</v>
      </c>
      <c r="G31" s="139">
        <f t="shared" si="39"/>
        <v>2</v>
      </c>
      <c r="H31" s="143">
        <f t="shared" si="40"/>
        <v>0</v>
      </c>
      <c r="I31" s="154">
        <f t="shared" si="41"/>
        <v>0</v>
      </c>
      <c r="J31" s="157">
        <f t="shared" si="42"/>
        <v>0</v>
      </c>
      <c r="K31" s="128">
        <f t="shared" si="34"/>
        <v>0</v>
      </c>
      <c r="L31" s="69"/>
      <c r="M31" s="65"/>
      <c r="N31" s="65"/>
      <c r="O31" s="65"/>
      <c r="P31" s="66"/>
      <c r="Q31" s="65"/>
      <c r="R31" s="65"/>
      <c r="S31" s="68"/>
      <c r="T31" s="64">
        <v>10</v>
      </c>
      <c r="U31" s="65">
        <v>25</v>
      </c>
      <c r="V31" s="65">
        <v>25</v>
      </c>
      <c r="W31" s="65"/>
      <c r="X31" s="66">
        <v>2</v>
      </c>
      <c r="Y31" s="65"/>
      <c r="Z31" s="65"/>
      <c r="AA31" s="68"/>
      <c r="AB31" s="127"/>
      <c r="AC31" s="65"/>
      <c r="AD31" s="65"/>
      <c r="AE31" s="65"/>
      <c r="AF31" s="66"/>
      <c r="AG31" s="65"/>
      <c r="AH31" s="65"/>
      <c r="AI31" s="68"/>
      <c r="AJ31" s="64"/>
      <c r="AK31" s="65"/>
      <c r="AL31" s="65"/>
      <c r="AM31" s="65"/>
      <c r="AN31" s="66"/>
      <c r="AO31" s="65"/>
      <c r="AP31" s="65"/>
      <c r="AQ31" s="128"/>
      <c r="AR31" s="69"/>
      <c r="AS31" s="65"/>
      <c r="AT31" s="65"/>
      <c r="AU31" s="65"/>
      <c r="AV31" s="66"/>
      <c r="AW31" s="65"/>
      <c r="AX31" s="65"/>
      <c r="AY31" s="68"/>
      <c r="AZ31" s="64"/>
      <c r="BA31" s="65"/>
      <c r="BB31" s="65"/>
      <c r="BC31" s="65"/>
      <c r="BD31" s="66"/>
      <c r="BE31" s="65"/>
      <c r="BF31" s="65"/>
      <c r="BG31" s="67"/>
      <c r="BH31" s="69" t="s">
        <v>20</v>
      </c>
      <c r="BI31" s="8"/>
      <c r="BJ31" s="8"/>
      <c r="BK31" s="8"/>
      <c r="BL31" s="8"/>
      <c r="BM31" s="8"/>
      <c r="BN31" s="8"/>
      <c r="BO31" s="8"/>
    </row>
    <row r="32" spans="1:67" ht="15" customHeight="1" x14ac:dyDescent="0.3">
      <c r="A32" s="56">
        <v>23</v>
      </c>
      <c r="B32" s="109" t="s">
        <v>80</v>
      </c>
      <c r="C32" s="151">
        <f t="shared" si="35"/>
        <v>25</v>
      </c>
      <c r="D32" s="69">
        <f t="shared" si="36"/>
        <v>10</v>
      </c>
      <c r="E32" s="65">
        <f t="shared" si="37"/>
        <v>5</v>
      </c>
      <c r="F32" s="65">
        <f t="shared" si="38"/>
        <v>10</v>
      </c>
      <c r="G32" s="139">
        <f t="shared" si="39"/>
        <v>1</v>
      </c>
      <c r="H32" s="143">
        <f t="shared" si="40"/>
        <v>0</v>
      </c>
      <c r="I32" s="154">
        <f t="shared" si="41"/>
        <v>0</v>
      </c>
      <c r="J32" s="157">
        <f t="shared" si="42"/>
        <v>0</v>
      </c>
      <c r="K32" s="128">
        <f t="shared" si="34"/>
        <v>0</v>
      </c>
      <c r="L32" s="69"/>
      <c r="M32" s="65"/>
      <c r="N32" s="65"/>
      <c r="O32" s="65"/>
      <c r="P32" s="66"/>
      <c r="Q32" s="65"/>
      <c r="R32" s="65"/>
      <c r="S32" s="68"/>
      <c r="T32" s="64">
        <v>10</v>
      </c>
      <c r="U32" s="65">
        <v>5</v>
      </c>
      <c r="V32" s="65">
        <v>10</v>
      </c>
      <c r="W32" s="65"/>
      <c r="X32" s="66">
        <v>1</v>
      </c>
      <c r="Y32" s="65"/>
      <c r="Z32" s="65"/>
      <c r="AA32" s="68"/>
      <c r="AB32" s="127"/>
      <c r="AC32" s="65"/>
      <c r="AD32" s="65"/>
      <c r="AE32" s="65"/>
      <c r="AF32" s="66"/>
      <c r="AG32" s="65"/>
      <c r="AH32" s="65"/>
      <c r="AI32" s="68"/>
      <c r="AJ32" s="64"/>
      <c r="AK32" s="65"/>
      <c r="AL32" s="65"/>
      <c r="AM32" s="65"/>
      <c r="AN32" s="66"/>
      <c r="AO32" s="65"/>
      <c r="AP32" s="65"/>
      <c r="AQ32" s="128"/>
      <c r="AR32" s="69"/>
      <c r="AS32" s="65"/>
      <c r="AT32" s="65"/>
      <c r="AU32" s="65"/>
      <c r="AV32" s="66"/>
      <c r="AW32" s="65"/>
      <c r="AX32" s="65"/>
      <c r="AY32" s="68"/>
      <c r="AZ32" s="64"/>
      <c r="BA32" s="65"/>
      <c r="BB32" s="65"/>
      <c r="BC32" s="65"/>
      <c r="BD32" s="66"/>
      <c r="BE32" s="65"/>
      <c r="BF32" s="65"/>
      <c r="BG32" s="67"/>
      <c r="BH32" s="69" t="s">
        <v>23</v>
      </c>
      <c r="BI32" s="8"/>
      <c r="BJ32" s="8"/>
      <c r="BK32" s="8"/>
      <c r="BL32" s="8"/>
      <c r="BM32" s="8"/>
      <c r="BN32" s="8"/>
      <c r="BO32" s="8"/>
    </row>
    <row r="33" spans="1:67" ht="27" customHeight="1" x14ac:dyDescent="0.3">
      <c r="A33" s="56">
        <v>24</v>
      </c>
      <c r="B33" s="109" t="s">
        <v>46</v>
      </c>
      <c r="C33" s="151">
        <f t="shared" si="35"/>
        <v>30</v>
      </c>
      <c r="D33" s="69">
        <f t="shared" si="36"/>
        <v>10</v>
      </c>
      <c r="E33" s="65">
        <f t="shared" si="37"/>
        <v>10</v>
      </c>
      <c r="F33" s="65">
        <f t="shared" si="38"/>
        <v>10</v>
      </c>
      <c r="G33" s="139">
        <f t="shared" si="39"/>
        <v>1</v>
      </c>
      <c r="H33" s="143">
        <f t="shared" si="40"/>
        <v>0</v>
      </c>
      <c r="I33" s="154">
        <f t="shared" si="41"/>
        <v>0</v>
      </c>
      <c r="J33" s="157">
        <f t="shared" si="42"/>
        <v>0</v>
      </c>
      <c r="K33" s="128">
        <f t="shared" si="34"/>
        <v>0</v>
      </c>
      <c r="L33" s="69"/>
      <c r="M33" s="65"/>
      <c r="N33" s="65"/>
      <c r="O33" s="65"/>
      <c r="P33" s="66"/>
      <c r="Q33" s="65"/>
      <c r="R33" s="65"/>
      <c r="S33" s="68"/>
      <c r="T33" s="64"/>
      <c r="U33" s="65"/>
      <c r="V33" s="65"/>
      <c r="W33" s="65"/>
      <c r="X33" s="66"/>
      <c r="Y33" s="65"/>
      <c r="Z33" s="65"/>
      <c r="AA33" s="68"/>
      <c r="AB33" s="127">
        <v>10</v>
      </c>
      <c r="AC33" s="65">
        <v>10</v>
      </c>
      <c r="AD33" s="65">
        <v>10</v>
      </c>
      <c r="AE33" s="65"/>
      <c r="AF33" s="66">
        <v>1</v>
      </c>
      <c r="AG33" s="65"/>
      <c r="AH33" s="65"/>
      <c r="AI33" s="68"/>
      <c r="AJ33" s="64"/>
      <c r="AK33" s="65"/>
      <c r="AL33" s="65"/>
      <c r="AM33" s="65"/>
      <c r="AN33" s="66"/>
      <c r="AO33" s="65"/>
      <c r="AP33" s="65"/>
      <c r="AQ33" s="128"/>
      <c r="AR33" s="69"/>
      <c r="AS33" s="65"/>
      <c r="AT33" s="65"/>
      <c r="AU33" s="65"/>
      <c r="AV33" s="66"/>
      <c r="AW33" s="65"/>
      <c r="AX33" s="65"/>
      <c r="AY33" s="68"/>
      <c r="AZ33" s="64"/>
      <c r="BA33" s="65"/>
      <c r="BB33" s="65"/>
      <c r="BC33" s="65"/>
      <c r="BD33" s="66"/>
      <c r="BE33" s="65"/>
      <c r="BF33" s="65"/>
      <c r="BG33" s="67"/>
      <c r="BH33" s="69" t="s">
        <v>23</v>
      </c>
      <c r="BI33" s="8"/>
      <c r="BJ33" s="8"/>
      <c r="BK33" s="8"/>
      <c r="BL33" s="8"/>
      <c r="BM33" s="8"/>
      <c r="BN33" s="8"/>
      <c r="BO33" s="8"/>
    </row>
    <row r="34" spans="1:67" ht="45.6" customHeight="1" x14ac:dyDescent="0.3">
      <c r="A34" s="56">
        <v>25</v>
      </c>
      <c r="B34" s="109" t="s">
        <v>56</v>
      </c>
      <c r="C34" s="151">
        <f t="shared" si="35"/>
        <v>50</v>
      </c>
      <c r="D34" s="69">
        <f t="shared" si="36"/>
        <v>15</v>
      </c>
      <c r="E34" s="65">
        <f t="shared" si="37"/>
        <v>20</v>
      </c>
      <c r="F34" s="65">
        <f t="shared" si="38"/>
        <v>15</v>
      </c>
      <c r="G34" s="139">
        <f t="shared" si="39"/>
        <v>2</v>
      </c>
      <c r="H34" s="143">
        <f t="shared" si="40"/>
        <v>0</v>
      </c>
      <c r="I34" s="154">
        <f t="shared" si="41"/>
        <v>0</v>
      </c>
      <c r="J34" s="157">
        <f t="shared" si="42"/>
        <v>0</v>
      </c>
      <c r="K34" s="128">
        <f t="shared" si="34"/>
        <v>0</v>
      </c>
      <c r="L34" s="69">
        <v>15</v>
      </c>
      <c r="M34" s="65">
        <v>20</v>
      </c>
      <c r="N34" s="65">
        <v>15</v>
      </c>
      <c r="O34" s="65"/>
      <c r="P34" s="66">
        <v>2</v>
      </c>
      <c r="Q34" s="65"/>
      <c r="R34" s="65"/>
      <c r="S34" s="68"/>
      <c r="T34" s="64"/>
      <c r="U34" s="65"/>
      <c r="V34" s="65"/>
      <c r="W34" s="65"/>
      <c r="X34" s="66"/>
      <c r="Y34" s="65"/>
      <c r="Z34" s="65"/>
      <c r="AA34" s="68"/>
      <c r="AB34" s="127"/>
      <c r="AC34" s="65"/>
      <c r="AD34" s="65"/>
      <c r="AE34" s="65"/>
      <c r="AF34" s="66"/>
      <c r="AG34" s="65"/>
      <c r="AH34" s="65"/>
      <c r="AI34" s="68"/>
      <c r="AJ34" s="64"/>
      <c r="AK34" s="65"/>
      <c r="AL34" s="65"/>
      <c r="AM34" s="65"/>
      <c r="AN34" s="66"/>
      <c r="AO34" s="65"/>
      <c r="AP34" s="65"/>
      <c r="AQ34" s="128"/>
      <c r="AR34" s="69"/>
      <c r="AS34" s="65"/>
      <c r="AT34" s="65"/>
      <c r="AU34" s="65"/>
      <c r="AV34" s="66"/>
      <c r="AW34" s="65"/>
      <c r="AX34" s="65"/>
      <c r="AY34" s="68"/>
      <c r="AZ34" s="64"/>
      <c r="BA34" s="65"/>
      <c r="BB34" s="65"/>
      <c r="BC34" s="65"/>
      <c r="BD34" s="66"/>
      <c r="BE34" s="65"/>
      <c r="BF34" s="65"/>
      <c r="BG34" s="67"/>
      <c r="BH34" s="69" t="s">
        <v>23</v>
      </c>
      <c r="BI34" s="8"/>
      <c r="BJ34" s="8"/>
      <c r="BK34" s="8"/>
      <c r="BL34" s="8"/>
      <c r="BM34" s="8"/>
      <c r="BN34" s="8"/>
      <c r="BO34" s="8"/>
    </row>
    <row r="35" spans="1:67" s="29" customFormat="1" ht="15" customHeight="1" x14ac:dyDescent="0.3">
      <c r="A35" s="30"/>
      <c r="B35" s="108" t="s">
        <v>49</v>
      </c>
      <c r="C35" s="152">
        <f t="shared" ref="C35:K35" si="43">SUM(C25:C34)</f>
        <v>600</v>
      </c>
      <c r="D35" s="34">
        <f t="shared" si="43"/>
        <v>145</v>
      </c>
      <c r="E35" s="70">
        <f>SUM(E25:E34)</f>
        <v>210</v>
      </c>
      <c r="F35" s="31">
        <f t="shared" si="43"/>
        <v>245</v>
      </c>
      <c r="G35" s="141">
        <f>SUM(G25:G34)</f>
        <v>23</v>
      </c>
      <c r="H35" s="159">
        <f t="shared" ref="H35:I35" si="44">SUM(H25:H34)</f>
        <v>220</v>
      </c>
      <c r="I35" s="155">
        <f t="shared" si="44"/>
        <v>280</v>
      </c>
      <c r="J35" s="157">
        <f>SUM(J25:J34)</f>
        <v>500</v>
      </c>
      <c r="K35" s="141">
        <f t="shared" si="43"/>
        <v>18</v>
      </c>
      <c r="L35" s="34">
        <f>SUM(L25:L34)</f>
        <v>80</v>
      </c>
      <c r="M35" s="31">
        <f t="shared" ref="M35:BG35" si="45">SUM(M25:M34)</f>
        <v>110</v>
      </c>
      <c r="N35" s="31">
        <f t="shared" si="45"/>
        <v>80</v>
      </c>
      <c r="O35" s="34">
        <f t="shared" si="45"/>
        <v>30</v>
      </c>
      <c r="P35" s="57">
        <f t="shared" si="45"/>
        <v>12</v>
      </c>
      <c r="Q35" s="31">
        <f t="shared" si="45"/>
        <v>20</v>
      </c>
      <c r="R35" s="34">
        <f t="shared" si="45"/>
        <v>0</v>
      </c>
      <c r="S35" s="31">
        <f t="shared" si="45"/>
        <v>1</v>
      </c>
      <c r="T35" s="31">
        <f t="shared" si="45"/>
        <v>35</v>
      </c>
      <c r="U35" s="34">
        <f t="shared" si="45"/>
        <v>70</v>
      </c>
      <c r="V35" s="31">
        <f t="shared" si="45"/>
        <v>95</v>
      </c>
      <c r="W35" s="31">
        <f t="shared" si="45"/>
        <v>10</v>
      </c>
      <c r="X35" s="168">
        <f t="shared" si="45"/>
        <v>8</v>
      </c>
      <c r="Y35" s="31">
        <f t="shared" si="45"/>
        <v>200</v>
      </c>
      <c r="Z35" s="31">
        <f t="shared" si="45"/>
        <v>200</v>
      </c>
      <c r="AA35" s="34">
        <f t="shared" si="45"/>
        <v>14</v>
      </c>
      <c r="AB35" s="31">
        <f t="shared" si="45"/>
        <v>30</v>
      </c>
      <c r="AC35" s="31">
        <f t="shared" si="45"/>
        <v>30</v>
      </c>
      <c r="AD35" s="34">
        <f t="shared" si="45"/>
        <v>30</v>
      </c>
      <c r="AE35" s="31">
        <f t="shared" si="45"/>
        <v>0</v>
      </c>
      <c r="AF35" s="57">
        <f t="shared" si="45"/>
        <v>3</v>
      </c>
      <c r="AG35" s="34">
        <f t="shared" si="45"/>
        <v>0</v>
      </c>
      <c r="AH35" s="31">
        <f t="shared" si="45"/>
        <v>0</v>
      </c>
      <c r="AI35" s="31">
        <f t="shared" si="45"/>
        <v>0</v>
      </c>
      <c r="AJ35" s="34">
        <f t="shared" si="45"/>
        <v>0</v>
      </c>
      <c r="AK35" s="31">
        <f t="shared" si="45"/>
        <v>0</v>
      </c>
      <c r="AL35" s="31">
        <f t="shared" si="45"/>
        <v>0</v>
      </c>
      <c r="AM35" s="34">
        <f t="shared" si="45"/>
        <v>0</v>
      </c>
      <c r="AN35" s="57">
        <f t="shared" si="45"/>
        <v>0</v>
      </c>
      <c r="AO35" s="31">
        <f t="shared" si="45"/>
        <v>0</v>
      </c>
      <c r="AP35" s="34">
        <f t="shared" si="45"/>
        <v>0</v>
      </c>
      <c r="AQ35" s="31">
        <f t="shared" si="45"/>
        <v>0</v>
      </c>
      <c r="AR35" s="31">
        <f t="shared" si="45"/>
        <v>0</v>
      </c>
      <c r="AS35" s="34">
        <f t="shared" si="45"/>
        <v>0</v>
      </c>
      <c r="AT35" s="31">
        <f t="shared" si="45"/>
        <v>0</v>
      </c>
      <c r="AU35" s="31">
        <f t="shared" si="45"/>
        <v>0</v>
      </c>
      <c r="AV35" s="168">
        <f t="shared" si="45"/>
        <v>0</v>
      </c>
      <c r="AW35" s="31">
        <f t="shared" si="45"/>
        <v>0</v>
      </c>
      <c r="AX35" s="31">
        <f t="shared" si="45"/>
        <v>0</v>
      </c>
      <c r="AY35" s="34">
        <f t="shared" si="45"/>
        <v>0</v>
      </c>
      <c r="AZ35" s="31">
        <f t="shared" si="45"/>
        <v>0</v>
      </c>
      <c r="BA35" s="31">
        <f t="shared" si="45"/>
        <v>0</v>
      </c>
      <c r="BB35" s="34">
        <f t="shared" si="45"/>
        <v>0</v>
      </c>
      <c r="BC35" s="31">
        <f t="shared" si="45"/>
        <v>0</v>
      </c>
      <c r="BD35" s="57">
        <f t="shared" si="45"/>
        <v>0</v>
      </c>
      <c r="BE35" s="34">
        <f t="shared" si="45"/>
        <v>0</v>
      </c>
      <c r="BF35" s="31">
        <f t="shared" si="45"/>
        <v>80</v>
      </c>
      <c r="BG35" s="31">
        <f t="shared" si="45"/>
        <v>3</v>
      </c>
      <c r="BH35" s="34">
        <f t="shared" ref="BH35" si="46">SUM(BH25:BH34)</f>
        <v>0</v>
      </c>
      <c r="BI35" s="28"/>
      <c r="BJ35" s="28"/>
      <c r="BK35" s="28"/>
      <c r="BL35" s="28"/>
      <c r="BM35" s="28"/>
      <c r="BN35" s="28"/>
      <c r="BO35" s="28"/>
    </row>
    <row r="36" spans="1:67" ht="17.55" customHeight="1" x14ac:dyDescent="0.3">
      <c r="A36" s="211" t="s">
        <v>82</v>
      </c>
      <c r="B36" s="212"/>
      <c r="C36" s="212"/>
      <c r="D36" s="212"/>
      <c r="E36" s="212"/>
      <c r="F36" s="212"/>
      <c r="G36" s="212"/>
      <c r="H36" s="212"/>
      <c r="I36" s="212"/>
      <c r="J36" s="212"/>
      <c r="K36" s="213"/>
      <c r="L36" s="58"/>
      <c r="M36" s="59"/>
      <c r="N36" s="59"/>
      <c r="O36" s="59"/>
      <c r="P36" s="60"/>
      <c r="Q36" s="59"/>
      <c r="R36" s="59"/>
      <c r="S36" s="92"/>
      <c r="T36" s="93"/>
      <c r="U36" s="59"/>
      <c r="V36" s="59"/>
      <c r="W36" s="59"/>
      <c r="X36" s="60"/>
      <c r="Y36" s="59"/>
      <c r="Z36" s="59"/>
      <c r="AA36" s="92"/>
      <c r="AB36" s="135"/>
      <c r="AC36" s="59"/>
      <c r="AD36" s="59"/>
      <c r="AE36" s="59"/>
      <c r="AF36" s="60"/>
      <c r="AG36" s="59"/>
      <c r="AH36" s="59"/>
      <c r="AI36" s="92"/>
      <c r="AJ36" s="93"/>
      <c r="AK36" s="59"/>
      <c r="AL36" s="59"/>
      <c r="AM36" s="59"/>
      <c r="AN36" s="60"/>
      <c r="AO36" s="59"/>
      <c r="AP36" s="59"/>
      <c r="AQ36" s="136"/>
      <c r="AR36" s="58"/>
      <c r="AS36" s="59"/>
      <c r="AT36" s="59"/>
      <c r="AU36" s="59"/>
      <c r="AV36" s="60"/>
      <c r="AW36" s="59"/>
      <c r="AX36" s="59"/>
      <c r="AY36" s="92"/>
      <c r="AZ36" s="93"/>
      <c r="BA36" s="59"/>
      <c r="BB36" s="59"/>
      <c r="BC36" s="59"/>
      <c r="BD36" s="60"/>
      <c r="BE36" s="59"/>
      <c r="BF36" s="59"/>
      <c r="BG36" s="94"/>
      <c r="BH36" s="147"/>
      <c r="BI36" s="8"/>
      <c r="BJ36" s="8"/>
      <c r="BK36" s="8"/>
      <c r="BL36" s="8"/>
      <c r="BM36" s="8"/>
      <c r="BN36" s="8"/>
      <c r="BO36" s="8"/>
    </row>
    <row r="37" spans="1:67" ht="27.45" customHeight="1" x14ac:dyDescent="0.3">
      <c r="A37" s="56">
        <v>26</v>
      </c>
      <c r="B37" s="107" t="s">
        <v>69</v>
      </c>
      <c r="C37" s="151">
        <f>SUM(D37:F37)</f>
        <v>75</v>
      </c>
      <c r="D37" s="69">
        <f>L37+T37+AB37+AJ37+AR37+AZ37</f>
        <v>50</v>
      </c>
      <c r="E37" s="65">
        <f>M37+U37+AC37+AK37+AS37+BA37</f>
        <v>15</v>
      </c>
      <c r="F37" s="65">
        <f>N37+O37+V37+W37+AD37+AE37+AL37+AM37+AT37+AU37+BB37+BC37</f>
        <v>10</v>
      </c>
      <c r="G37" s="139">
        <f>P37+X37+AF37+AN37+AV37+BD37</f>
        <v>3</v>
      </c>
      <c r="H37" s="143">
        <f>Q37+Y37+AG37+AO37+AW37+BE37</f>
        <v>120</v>
      </c>
      <c r="I37" s="154">
        <f>R37+Z37+AH37+AP37+AX37+BF37</f>
        <v>160</v>
      </c>
      <c r="J37" s="157">
        <f>SUM(H37:I37)</f>
        <v>280</v>
      </c>
      <c r="K37" s="128">
        <f>S37+AA37+AI37+AQ37+AY37+BG37</f>
        <v>10</v>
      </c>
      <c r="L37" s="69"/>
      <c r="M37" s="65"/>
      <c r="N37" s="65"/>
      <c r="O37" s="65"/>
      <c r="P37" s="66"/>
      <c r="Q37" s="65"/>
      <c r="R37" s="65"/>
      <c r="S37" s="68"/>
      <c r="T37" s="64"/>
      <c r="U37" s="65"/>
      <c r="V37" s="65"/>
      <c r="W37" s="65"/>
      <c r="X37" s="66"/>
      <c r="Y37" s="65"/>
      <c r="Z37" s="65"/>
      <c r="AA37" s="68"/>
      <c r="AB37" s="127">
        <v>50</v>
      </c>
      <c r="AC37" s="65">
        <v>15</v>
      </c>
      <c r="AD37" s="65">
        <v>10</v>
      </c>
      <c r="AE37" s="65"/>
      <c r="AF37" s="66">
        <v>3</v>
      </c>
      <c r="AG37" s="65">
        <v>120</v>
      </c>
      <c r="AH37" s="65"/>
      <c r="AI37" s="68">
        <v>4</v>
      </c>
      <c r="AJ37" s="64"/>
      <c r="AK37" s="65"/>
      <c r="AL37" s="65"/>
      <c r="AM37" s="65"/>
      <c r="AN37" s="66"/>
      <c r="AO37" s="65"/>
      <c r="AP37" s="65">
        <v>160</v>
      </c>
      <c r="AQ37" s="128">
        <v>6</v>
      </c>
      <c r="AR37" s="69"/>
      <c r="AS37" s="65"/>
      <c r="AT37" s="65"/>
      <c r="AU37" s="65"/>
      <c r="AV37" s="66"/>
      <c r="AW37" s="65"/>
      <c r="AX37" s="65"/>
      <c r="AY37" s="68"/>
      <c r="AZ37" s="64"/>
      <c r="BA37" s="65"/>
      <c r="BB37" s="65"/>
      <c r="BC37" s="65"/>
      <c r="BD37" s="66"/>
      <c r="BE37" s="65"/>
      <c r="BF37" s="65"/>
      <c r="BG37" s="67"/>
      <c r="BH37" s="69" t="s">
        <v>20</v>
      </c>
      <c r="BI37" s="8"/>
      <c r="BJ37" s="8"/>
      <c r="BK37" s="8"/>
      <c r="BL37" s="8"/>
      <c r="BM37" s="8"/>
      <c r="BN37" s="8"/>
      <c r="BO37" s="8"/>
    </row>
    <row r="38" spans="1:67" ht="27.45" customHeight="1" x14ac:dyDescent="0.3">
      <c r="A38" s="56">
        <v>27</v>
      </c>
      <c r="B38" s="109" t="s">
        <v>70</v>
      </c>
      <c r="C38" s="151">
        <f t="shared" ref="C38:C50" si="47">SUM(D38:F38)</f>
        <v>75</v>
      </c>
      <c r="D38" s="69">
        <f t="shared" ref="D38:D50" si="48">L38+T38+AB38+AJ38+AR38+AZ38</f>
        <v>50</v>
      </c>
      <c r="E38" s="65">
        <f t="shared" ref="E38:E50" si="49">M38+U38+AC38+AK38+AS38+BA38</f>
        <v>15</v>
      </c>
      <c r="F38" s="65">
        <f t="shared" ref="F38:F50" si="50">N38+O38+V38+W38+AD38+AE38+AL38+AM38+AT38+AU38+BB38+BC38</f>
        <v>10</v>
      </c>
      <c r="G38" s="139">
        <f t="shared" ref="G38:G50" si="51">P38+X38+AF38+AN38+AV38+BD38</f>
        <v>3</v>
      </c>
      <c r="H38" s="143">
        <f t="shared" ref="H38:H50" si="52">Q38+Y38+AG38+AO38+AW38+BE38</f>
        <v>160</v>
      </c>
      <c r="I38" s="154">
        <f t="shared" ref="I38:I50" si="53">R38+Z38+AH38+AP38+AX38+BF38</f>
        <v>160</v>
      </c>
      <c r="J38" s="157">
        <f t="shared" ref="J38:J50" si="54">SUM(H38:I38)</f>
        <v>320</v>
      </c>
      <c r="K38" s="128">
        <f t="shared" ref="K38:K50" si="55">SUM(S38,AA38,AI38,AQ38,AY38,BG38)</f>
        <v>12</v>
      </c>
      <c r="L38" s="69"/>
      <c r="M38" s="65"/>
      <c r="N38" s="65"/>
      <c r="O38" s="65"/>
      <c r="P38" s="66"/>
      <c r="Q38" s="65"/>
      <c r="R38" s="65"/>
      <c r="S38" s="68"/>
      <c r="T38" s="64"/>
      <c r="U38" s="65"/>
      <c r="V38" s="65"/>
      <c r="W38" s="65"/>
      <c r="X38" s="66"/>
      <c r="Y38" s="65"/>
      <c r="Z38" s="65"/>
      <c r="AA38" s="68"/>
      <c r="AB38" s="127">
        <v>50</v>
      </c>
      <c r="AC38" s="65">
        <v>15</v>
      </c>
      <c r="AD38" s="65">
        <v>10</v>
      </c>
      <c r="AE38" s="65"/>
      <c r="AF38" s="66">
        <v>3</v>
      </c>
      <c r="AG38" s="65">
        <v>160</v>
      </c>
      <c r="AH38" s="65"/>
      <c r="AI38" s="67">
        <v>6</v>
      </c>
      <c r="AJ38" s="64"/>
      <c r="AK38" s="65"/>
      <c r="AL38" s="65"/>
      <c r="AM38" s="65"/>
      <c r="AN38" s="66"/>
      <c r="AO38" s="65"/>
      <c r="AP38" s="65">
        <v>160</v>
      </c>
      <c r="AQ38" s="128">
        <v>6</v>
      </c>
      <c r="AR38" s="69"/>
      <c r="AS38" s="65"/>
      <c r="AT38" s="65"/>
      <c r="AU38" s="65"/>
      <c r="AV38" s="66"/>
      <c r="AW38" s="65"/>
      <c r="AX38" s="65"/>
      <c r="AY38" s="68"/>
      <c r="AZ38" s="64"/>
      <c r="BA38" s="65"/>
      <c r="BB38" s="65"/>
      <c r="BC38" s="65"/>
      <c r="BD38" s="66"/>
      <c r="BE38" s="65"/>
      <c r="BF38" s="65"/>
      <c r="BG38" s="67"/>
      <c r="BH38" s="69" t="s">
        <v>20</v>
      </c>
      <c r="BI38" s="8"/>
      <c r="BJ38" s="8"/>
      <c r="BK38" s="8"/>
      <c r="BL38" s="8"/>
      <c r="BM38" s="8"/>
      <c r="BN38" s="8"/>
      <c r="BO38" s="8"/>
    </row>
    <row r="39" spans="1:67" ht="27.45" customHeight="1" x14ac:dyDescent="0.3">
      <c r="A39" s="56">
        <v>28</v>
      </c>
      <c r="B39" s="109" t="s">
        <v>58</v>
      </c>
      <c r="C39" s="151">
        <f t="shared" si="47"/>
        <v>75</v>
      </c>
      <c r="D39" s="69">
        <f t="shared" si="48"/>
        <v>50</v>
      </c>
      <c r="E39" s="65">
        <f t="shared" si="49"/>
        <v>15</v>
      </c>
      <c r="F39" s="65">
        <f t="shared" si="50"/>
        <v>10</v>
      </c>
      <c r="G39" s="139">
        <f t="shared" si="51"/>
        <v>3</v>
      </c>
      <c r="H39" s="143">
        <f t="shared" si="52"/>
        <v>120</v>
      </c>
      <c r="I39" s="154">
        <f t="shared" si="53"/>
        <v>160</v>
      </c>
      <c r="J39" s="157">
        <f t="shared" si="54"/>
        <v>280</v>
      </c>
      <c r="K39" s="128">
        <f t="shared" si="55"/>
        <v>10</v>
      </c>
      <c r="L39" s="69"/>
      <c r="M39" s="65"/>
      <c r="N39" s="65"/>
      <c r="O39" s="65"/>
      <c r="P39" s="66"/>
      <c r="Q39" s="65"/>
      <c r="R39" s="65"/>
      <c r="S39" s="68"/>
      <c r="T39" s="64"/>
      <c r="U39" s="65"/>
      <c r="V39" s="65"/>
      <c r="W39" s="65"/>
      <c r="X39" s="66"/>
      <c r="Y39" s="65"/>
      <c r="Z39" s="65"/>
      <c r="AA39" s="68"/>
      <c r="AB39" s="127">
        <v>50</v>
      </c>
      <c r="AC39" s="65">
        <v>15</v>
      </c>
      <c r="AD39" s="65">
        <v>10</v>
      </c>
      <c r="AE39" s="65"/>
      <c r="AF39" s="66">
        <v>3</v>
      </c>
      <c r="AG39" s="65">
        <v>120</v>
      </c>
      <c r="AH39" s="65"/>
      <c r="AI39" s="68">
        <v>4</v>
      </c>
      <c r="AJ39" s="64"/>
      <c r="AK39" s="65"/>
      <c r="AL39" s="65"/>
      <c r="AM39" s="65"/>
      <c r="AN39" s="66"/>
      <c r="AO39" s="65"/>
      <c r="AP39" s="65">
        <v>160</v>
      </c>
      <c r="AQ39" s="128">
        <v>6</v>
      </c>
      <c r="AR39" s="69"/>
      <c r="AS39" s="65"/>
      <c r="AT39" s="65"/>
      <c r="AU39" s="65"/>
      <c r="AV39" s="66"/>
      <c r="AW39" s="65"/>
      <c r="AX39" s="65"/>
      <c r="AY39" s="68"/>
      <c r="AZ39" s="64"/>
      <c r="BA39" s="65"/>
      <c r="BB39" s="65"/>
      <c r="BC39" s="65"/>
      <c r="BD39" s="66"/>
      <c r="BE39" s="65"/>
      <c r="BF39" s="65"/>
      <c r="BG39" s="67"/>
      <c r="BH39" s="69" t="s">
        <v>20</v>
      </c>
      <c r="BI39" s="8"/>
      <c r="BJ39" s="8"/>
      <c r="BK39" s="8"/>
      <c r="BL39" s="8"/>
      <c r="BM39" s="8"/>
      <c r="BN39" s="8"/>
      <c r="BO39" s="8"/>
    </row>
    <row r="40" spans="1:67" ht="27.45" customHeight="1" x14ac:dyDescent="0.3">
      <c r="A40" s="56">
        <v>29</v>
      </c>
      <c r="B40" s="107" t="s">
        <v>71</v>
      </c>
      <c r="C40" s="151">
        <f t="shared" si="47"/>
        <v>75</v>
      </c>
      <c r="D40" s="69">
        <f t="shared" si="48"/>
        <v>50</v>
      </c>
      <c r="E40" s="65">
        <f t="shared" si="49"/>
        <v>25</v>
      </c>
      <c r="F40" s="65">
        <f t="shared" si="50"/>
        <v>0</v>
      </c>
      <c r="G40" s="139">
        <f t="shared" si="51"/>
        <v>3</v>
      </c>
      <c r="H40" s="143">
        <f t="shared" si="52"/>
        <v>80</v>
      </c>
      <c r="I40" s="154">
        <f t="shared" si="53"/>
        <v>40</v>
      </c>
      <c r="J40" s="157">
        <f t="shared" si="54"/>
        <v>120</v>
      </c>
      <c r="K40" s="128">
        <f t="shared" si="55"/>
        <v>5</v>
      </c>
      <c r="L40" s="69"/>
      <c r="M40" s="65"/>
      <c r="N40" s="65"/>
      <c r="O40" s="65"/>
      <c r="P40" s="66"/>
      <c r="Q40" s="65"/>
      <c r="R40" s="65"/>
      <c r="S40" s="68"/>
      <c r="T40" s="64"/>
      <c r="U40" s="65"/>
      <c r="V40" s="65"/>
      <c r="W40" s="65"/>
      <c r="X40" s="66"/>
      <c r="Y40" s="65"/>
      <c r="Z40" s="65"/>
      <c r="AA40" s="68"/>
      <c r="AB40" s="127"/>
      <c r="AC40" s="65"/>
      <c r="AD40" s="65"/>
      <c r="AE40" s="65"/>
      <c r="AF40" s="66"/>
      <c r="AG40" s="65"/>
      <c r="AH40" s="65"/>
      <c r="AI40" s="68"/>
      <c r="AJ40" s="64">
        <v>50</v>
      </c>
      <c r="AK40" s="65">
        <v>25</v>
      </c>
      <c r="AL40" s="65"/>
      <c r="AM40" s="65"/>
      <c r="AN40" s="66">
        <v>3</v>
      </c>
      <c r="AO40" s="65">
        <v>80</v>
      </c>
      <c r="AP40" s="65">
        <v>40</v>
      </c>
      <c r="AQ40" s="128">
        <v>5</v>
      </c>
      <c r="AR40" s="69"/>
      <c r="AS40" s="65"/>
      <c r="AT40" s="65"/>
      <c r="AU40" s="65"/>
      <c r="AV40" s="66"/>
      <c r="AW40" s="65"/>
      <c r="AX40" s="65"/>
      <c r="AY40" s="68"/>
      <c r="AZ40" s="64"/>
      <c r="BA40" s="65"/>
      <c r="BB40" s="65"/>
      <c r="BC40" s="65"/>
      <c r="BD40" s="66"/>
      <c r="BE40" s="65"/>
      <c r="BF40" s="65"/>
      <c r="BG40" s="67"/>
      <c r="BH40" s="69" t="s">
        <v>20</v>
      </c>
      <c r="BI40" s="8"/>
      <c r="BJ40" s="8"/>
      <c r="BK40" s="8"/>
      <c r="BL40" s="8"/>
      <c r="BM40" s="8"/>
      <c r="BN40" s="8"/>
      <c r="BO40" s="8"/>
    </row>
    <row r="41" spans="1:67" ht="27.45" customHeight="1" x14ac:dyDescent="0.3">
      <c r="A41" s="56">
        <v>30</v>
      </c>
      <c r="B41" s="109" t="s">
        <v>57</v>
      </c>
      <c r="C41" s="151">
        <f t="shared" si="47"/>
        <v>60</v>
      </c>
      <c r="D41" s="69">
        <f t="shared" si="48"/>
        <v>45</v>
      </c>
      <c r="E41" s="65">
        <f t="shared" si="49"/>
        <v>15</v>
      </c>
      <c r="F41" s="65">
        <f t="shared" si="50"/>
        <v>0</v>
      </c>
      <c r="G41" s="139">
        <f t="shared" si="51"/>
        <v>2</v>
      </c>
      <c r="H41" s="143">
        <f t="shared" si="52"/>
        <v>80</v>
      </c>
      <c r="I41" s="154">
        <f t="shared" si="53"/>
        <v>80</v>
      </c>
      <c r="J41" s="157">
        <f t="shared" si="54"/>
        <v>160</v>
      </c>
      <c r="K41" s="128">
        <f t="shared" si="55"/>
        <v>6</v>
      </c>
      <c r="L41" s="69"/>
      <c r="M41" s="65"/>
      <c r="N41" s="65"/>
      <c r="O41" s="65"/>
      <c r="P41" s="66"/>
      <c r="Q41" s="65"/>
      <c r="R41" s="65"/>
      <c r="S41" s="68"/>
      <c r="T41" s="64"/>
      <c r="U41" s="65"/>
      <c r="V41" s="65"/>
      <c r="W41" s="65"/>
      <c r="X41" s="66"/>
      <c r="Y41" s="65"/>
      <c r="Z41" s="65"/>
      <c r="AA41" s="68"/>
      <c r="AB41" s="127"/>
      <c r="AC41" s="65"/>
      <c r="AD41" s="65"/>
      <c r="AE41" s="65"/>
      <c r="AF41" s="66"/>
      <c r="AG41" s="65"/>
      <c r="AH41" s="65"/>
      <c r="AI41" s="68"/>
      <c r="AJ41" s="64"/>
      <c r="AK41" s="65"/>
      <c r="AL41" s="65"/>
      <c r="AM41" s="65"/>
      <c r="AN41" s="66"/>
      <c r="AO41" s="65"/>
      <c r="AP41" s="65"/>
      <c r="AQ41" s="128"/>
      <c r="AR41" s="69">
        <v>45</v>
      </c>
      <c r="AS41" s="65">
        <v>15</v>
      </c>
      <c r="AT41" s="65"/>
      <c r="AU41" s="65"/>
      <c r="AV41" s="66">
        <v>2</v>
      </c>
      <c r="AW41" s="65">
        <v>80</v>
      </c>
      <c r="AX41" s="65">
        <v>80</v>
      </c>
      <c r="AY41" s="68">
        <v>6</v>
      </c>
      <c r="AZ41" s="64"/>
      <c r="BA41" s="65"/>
      <c r="BB41" s="65"/>
      <c r="BC41" s="65"/>
      <c r="BD41" s="66"/>
      <c r="BE41" s="65"/>
      <c r="BF41" s="65"/>
      <c r="BG41" s="67"/>
      <c r="BH41" s="69" t="s">
        <v>20</v>
      </c>
      <c r="BI41" s="8"/>
      <c r="BJ41" s="8"/>
      <c r="BK41" s="8"/>
      <c r="BL41" s="8"/>
      <c r="BM41" s="8"/>
      <c r="BN41" s="8"/>
      <c r="BO41" s="8"/>
    </row>
    <row r="42" spans="1:67" ht="27.45" customHeight="1" x14ac:dyDescent="0.3">
      <c r="A42" s="56">
        <v>31</v>
      </c>
      <c r="B42" s="109" t="s">
        <v>72</v>
      </c>
      <c r="C42" s="151">
        <f t="shared" si="47"/>
        <v>60</v>
      </c>
      <c r="D42" s="69">
        <f t="shared" si="48"/>
        <v>50</v>
      </c>
      <c r="E42" s="65">
        <f t="shared" si="49"/>
        <v>10</v>
      </c>
      <c r="F42" s="65">
        <f t="shared" si="50"/>
        <v>0</v>
      </c>
      <c r="G42" s="139">
        <f t="shared" si="51"/>
        <v>2</v>
      </c>
      <c r="H42" s="143">
        <f t="shared" si="52"/>
        <v>80</v>
      </c>
      <c r="I42" s="154">
        <f t="shared" si="53"/>
        <v>80</v>
      </c>
      <c r="J42" s="157">
        <f t="shared" si="54"/>
        <v>160</v>
      </c>
      <c r="K42" s="128">
        <f t="shared" si="55"/>
        <v>6</v>
      </c>
      <c r="L42" s="69"/>
      <c r="M42" s="65"/>
      <c r="N42" s="65"/>
      <c r="O42" s="65"/>
      <c r="P42" s="66"/>
      <c r="Q42" s="65"/>
      <c r="R42" s="65"/>
      <c r="S42" s="68"/>
      <c r="T42" s="64"/>
      <c r="U42" s="65"/>
      <c r="V42" s="65"/>
      <c r="W42" s="65"/>
      <c r="X42" s="66"/>
      <c r="Y42" s="65"/>
      <c r="Z42" s="65"/>
      <c r="AA42" s="68"/>
      <c r="AB42" s="127"/>
      <c r="AC42" s="65"/>
      <c r="AD42" s="65"/>
      <c r="AE42" s="65"/>
      <c r="AF42" s="66"/>
      <c r="AG42" s="65"/>
      <c r="AH42" s="65"/>
      <c r="AI42" s="68"/>
      <c r="AJ42" s="64"/>
      <c r="AK42" s="65"/>
      <c r="AL42" s="65"/>
      <c r="AM42" s="65"/>
      <c r="AN42" s="66"/>
      <c r="AO42" s="65"/>
      <c r="AP42" s="65"/>
      <c r="AQ42" s="128"/>
      <c r="AR42" s="69">
        <v>50</v>
      </c>
      <c r="AS42" s="65">
        <v>10</v>
      </c>
      <c r="AT42" s="65"/>
      <c r="AU42" s="65"/>
      <c r="AV42" s="66">
        <v>2</v>
      </c>
      <c r="AW42" s="65">
        <v>80</v>
      </c>
      <c r="AX42" s="65">
        <v>80</v>
      </c>
      <c r="AY42" s="68">
        <v>6</v>
      </c>
      <c r="AZ42" s="64"/>
      <c r="BA42" s="65"/>
      <c r="BB42" s="65"/>
      <c r="BC42" s="65"/>
      <c r="BD42" s="66"/>
      <c r="BE42" s="65"/>
      <c r="BF42" s="65"/>
      <c r="BG42" s="67"/>
      <c r="BH42" s="69" t="s">
        <v>20</v>
      </c>
      <c r="BI42" s="8"/>
      <c r="BJ42" s="8"/>
      <c r="BK42" s="8"/>
      <c r="BL42" s="8"/>
      <c r="BM42" s="8"/>
      <c r="BN42" s="8"/>
      <c r="BO42" s="8"/>
    </row>
    <row r="43" spans="1:67" ht="27.45" customHeight="1" x14ac:dyDescent="0.3">
      <c r="A43" s="56">
        <v>32</v>
      </c>
      <c r="B43" s="109" t="s">
        <v>73</v>
      </c>
      <c r="C43" s="151">
        <f t="shared" si="47"/>
        <v>50</v>
      </c>
      <c r="D43" s="69">
        <f t="shared" si="48"/>
        <v>30</v>
      </c>
      <c r="E43" s="65">
        <f t="shared" si="49"/>
        <v>20</v>
      </c>
      <c r="F43" s="65">
        <f t="shared" si="50"/>
        <v>0</v>
      </c>
      <c r="G43" s="139">
        <f t="shared" si="51"/>
        <v>2</v>
      </c>
      <c r="H43" s="143">
        <f t="shared" si="52"/>
        <v>40</v>
      </c>
      <c r="I43" s="154">
        <f t="shared" si="53"/>
        <v>40</v>
      </c>
      <c r="J43" s="157">
        <f t="shared" si="54"/>
        <v>80</v>
      </c>
      <c r="K43" s="128">
        <f t="shared" si="55"/>
        <v>4</v>
      </c>
      <c r="L43" s="69"/>
      <c r="M43" s="65"/>
      <c r="N43" s="65"/>
      <c r="O43" s="65"/>
      <c r="P43" s="66"/>
      <c r="Q43" s="65"/>
      <c r="R43" s="65"/>
      <c r="S43" s="68"/>
      <c r="T43" s="64"/>
      <c r="U43" s="65"/>
      <c r="V43" s="65"/>
      <c r="W43" s="65"/>
      <c r="X43" s="66"/>
      <c r="Y43" s="65"/>
      <c r="Z43" s="65"/>
      <c r="AA43" s="68"/>
      <c r="AB43" s="127"/>
      <c r="AC43" s="65"/>
      <c r="AD43" s="65"/>
      <c r="AE43" s="65"/>
      <c r="AF43" s="66"/>
      <c r="AG43" s="65"/>
      <c r="AH43" s="65"/>
      <c r="AI43" s="68"/>
      <c r="AJ43" s="64"/>
      <c r="AK43" s="65"/>
      <c r="AL43" s="65"/>
      <c r="AM43" s="65"/>
      <c r="AN43" s="66"/>
      <c r="AO43" s="65"/>
      <c r="AP43" s="65"/>
      <c r="AQ43" s="128"/>
      <c r="AR43" s="69"/>
      <c r="AS43" s="65"/>
      <c r="AT43" s="65"/>
      <c r="AU43" s="65"/>
      <c r="AV43" s="66"/>
      <c r="AW43" s="65"/>
      <c r="AX43" s="65"/>
      <c r="AY43" s="68"/>
      <c r="AZ43" s="64">
        <v>30</v>
      </c>
      <c r="BA43" s="65">
        <v>20</v>
      </c>
      <c r="BB43" s="65"/>
      <c r="BC43" s="65"/>
      <c r="BD43" s="66">
        <v>2</v>
      </c>
      <c r="BE43" s="65">
        <v>40</v>
      </c>
      <c r="BF43" s="65">
        <v>40</v>
      </c>
      <c r="BG43" s="67">
        <v>4</v>
      </c>
      <c r="BH43" s="69" t="s">
        <v>23</v>
      </c>
      <c r="BI43" s="8"/>
      <c r="BJ43" s="8"/>
      <c r="BK43" s="8"/>
      <c r="BL43" s="8"/>
      <c r="BM43" s="8"/>
      <c r="BN43" s="8"/>
      <c r="BO43" s="8"/>
    </row>
    <row r="44" spans="1:67" ht="27.45" customHeight="1" x14ac:dyDescent="0.3">
      <c r="A44" s="56">
        <v>33</v>
      </c>
      <c r="B44" s="109" t="s">
        <v>59</v>
      </c>
      <c r="C44" s="151">
        <f t="shared" si="47"/>
        <v>60</v>
      </c>
      <c r="D44" s="69">
        <f t="shared" si="48"/>
        <v>40</v>
      </c>
      <c r="E44" s="65">
        <f t="shared" si="49"/>
        <v>20</v>
      </c>
      <c r="F44" s="65">
        <f t="shared" si="50"/>
        <v>0</v>
      </c>
      <c r="G44" s="139">
        <f t="shared" si="51"/>
        <v>2</v>
      </c>
      <c r="H44" s="143">
        <f t="shared" si="52"/>
        <v>80</v>
      </c>
      <c r="I44" s="154">
        <f t="shared" si="53"/>
        <v>80</v>
      </c>
      <c r="J44" s="157">
        <f t="shared" si="54"/>
        <v>160</v>
      </c>
      <c r="K44" s="128">
        <f t="shared" si="55"/>
        <v>6</v>
      </c>
      <c r="L44" s="69"/>
      <c r="M44" s="65"/>
      <c r="N44" s="65"/>
      <c r="O44" s="65"/>
      <c r="P44" s="66"/>
      <c r="Q44" s="65"/>
      <c r="R44" s="65"/>
      <c r="S44" s="68"/>
      <c r="T44" s="64"/>
      <c r="U44" s="65"/>
      <c r="V44" s="65"/>
      <c r="W44" s="65"/>
      <c r="X44" s="66"/>
      <c r="Y44" s="65"/>
      <c r="Z44" s="65"/>
      <c r="AA44" s="68"/>
      <c r="AB44" s="127"/>
      <c r="AC44" s="65"/>
      <c r="AD44" s="65"/>
      <c r="AE44" s="65"/>
      <c r="AF44" s="66"/>
      <c r="AG44" s="65"/>
      <c r="AH44" s="65"/>
      <c r="AI44" s="68"/>
      <c r="AJ44" s="64"/>
      <c r="AK44" s="65"/>
      <c r="AL44" s="65"/>
      <c r="AM44" s="65"/>
      <c r="AN44" s="66"/>
      <c r="AO44" s="65"/>
      <c r="AP44" s="65"/>
      <c r="AQ44" s="128"/>
      <c r="AR44" s="69">
        <v>40</v>
      </c>
      <c r="AS44" s="65">
        <v>20</v>
      </c>
      <c r="AT44" s="65"/>
      <c r="AU44" s="65"/>
      <c r="AV44" s="66">
        <v>2</v>
      </c>
      <c r="AW44" s="65">
        <v>80</v>
      </c>
      <c r="AX44" s="65">
        <v>80</v>
      </c>
      <c r="AY44" s="67">
        <v>6</v>
      </c>
      <c r="AZ44" s="64"/>
      <c r="BA44" s="65"/>
      <c r="BB44" s="65"/>
      <c r="BC44" s="65"/>
      <c r="BD44" s="66"/>
      <c r="BE44" s="65"/>
      <c r="BF44" s="65"/>
      <c r="BG44" s="67"/>
      <c r="BH44" s="69" t="s">
        <v>20</v>
      </c>
      <c r="BI44" s="8"/>
      <c r="BJ44" s="8"/>
      <c r="BK44" s="8"/>
      <c r="BL44" s="8"/>
      <c r="BM44" s="8"/>
      <c r="BN44" s="8"/>
      <c r="BO44" s="8"/>
    </row>
    <row r="45" spans="1:67" ht="27.45" customHeight="1" x14ac:dyDescent="0.3">
      <c r="A45" s="56">
        <v>34</v>
      </c>
      <c r="B45" s="109" t="s">
        <v>60</v>
      </c>
      <c r="C45" s="151">
        <f t="shared" si="47"/>
        <v>60</v>
      </c>
      <c r="D45" s="69">
        <f t="shared" si="48"/>
        <v>40</v>
      </c>
      <c r="E45" s="65">
        <f t="shared" si="49"/>
        <v>20</v>
      </c>
      <c r="F45" s="65">
        <f t="shared" si="50"/>
        <v>0</v>
      </c>
      <c r="G45" s="139">
        <f t="shared" si="51"/>
        <v>2</v>
      </c>
      <c r="H45" s="143">
        <f t="shared" si="52"/>
        <v>80</v>
      </c>
      <c r="I45" s="154">
        <f t="shared" si="53"/>
        <v>80</v>
      </c>
      <c r="J45" s="157">
        <f t="shared" si="54"/>
        <v>160</v>
      </c>
      <c r="K45" s="128">
        <f t="shared" si="55"/>
        <v>6</v>
      </c>
      <c r="L45" s="69"/>
      <c r="M45" s="65"/>
      <c r="N45" s="65"/>
      <c r="O45" s="65"/>
      <c r="P45" s="66"/>
      <c r="Q45" s="65"/>
      <c r="R45" s="65"/>
      <c r="S45" s="68"/>
      <c r="T45" s="64"/>
      <c r="U45" s="65"/>
      <c r="V45" s="65"/>
      <c r="W45" s="65"/>
      <c r="X45" s="66"/>
      <c r="Y45" s="65"/>
      <c r="Z45" s="65"/>
      <c r="AA45" s="68"/>
      <c r="AB45" s="127"/>
      <c r="AC45" s="65"/>
      <c r="AD45" s="65"/>
      <c r="AE45" s="65"/>
      <c r="AF45" s="66"/>
      <c r="AG45" s="65"/>
      <c r="AH45" s="65"/>
      <c r="AI45" s="68"/>
      <c r="AJ45" s="64"/>
      <c r="AK45" s="65"/>
      <c r="AL45" s="65"/>
      <c r="AM45" s="65"/>
      <c r="AN45" s="66"/>
      <c r="AO45" s="65"/>
      <c r="AP45" s="65"/>
      <c r="AQ45" s="128"/>
      <c r="AR45" s="69"/>
      <c r="AS45" s="65"/>
      <c r="AT45" s="65"/>
      <c r="AU45" s="65"/>
      <c r="AV45" s="66"/>
      <c r="AW45" s="65"/>
      <c r="AX45" s="65"/>
      <c r="AY45" s="68"/>
      <c r="AZ45" s="64">
        <v>40</v>
      </c>
      <c r="BA45" s="65">
        <v>20</v>
      </c>
      <c r="BB45" s="65"/>
      <c r="BC45" s="65"/>
      <c r="BD45" s="66">
        <v>2</v>
      </c>
      <c r="BE45" s="65">
        <v>80</v>
      </c>
      <c r="BF45" s="65">
        <v>80</v>
      </c>
      <c r="BG45" s="67">
        <v>6</v>
      </c>
      <c r="BH45" s="69" t="s">
        <v>23</v>
      </c>
      <c r="BI45" s="8"/>
      <c r="BJ45" s="8"/>
      <c r="BK45" s="8"/>
      <c r="BL45" s="8"/>
      <c r="BM45" s="8"/>
      <c r="BN45" s="8"/>
      <c r="BO45" s="8"/>
    </row>
    <row r="46" spans="1:67" ht="27.45" customHeight="1" x14ac:dyDescent="0.3">
      <c r="A46" s="56">
        <v>35</v>
      </c>
      <c r="B46" s="107" t="s">
        <v>39</v>
      </c>
      <c r="C46" s="151">
        <f t="shared" si="47"/>
        <v>50</v>
      </c>
      <c r="D46" s="69">
        <f t="shared" si="48"/>
        <v>30</v>
      </c>
      <c r="E46" s="65">
        <f t="shared" si="49"/>
        <v>20</v>
      </c>
      <c r="F46" s="65">
        <f t="shared" si="50"/>
        <v>0</v>
      </c>
      <c r="G46" s="139">
        <f t="shared" si="51"/>
        <v>2</v>
      </c>
      <c r="H46" s="143">
        <f t="shared" si="52"/>
        <v>40</v>
      </c>
      <c r="I46" s="154">
        <f t="shared" si="53"/>
        <v>40</v>
      </c>
      <c r="J46" s="157">
        <f t="shared" si="54"/>
        <v>80</v>
      </c>
      <c r="K46" s="128">
        <f t="shared" si="55"/>
        <v>4</v>
      </c>
      <c r="L46" s="69"/>
      <c r="M46" s="65"/>
      <c r="N46" s="65"/>
      <c r="O46" s="65"/>
      <c r="P46" s="66"/>
      <c r="Q46" s="65"/>
      <c r="R46" s="65"/>
      <c r="S46" s="68"/>
      <c r="T46" s="64"/>
      <c r="U46" s="65"/>
      <c r="V46" s="65"/>
      <c r="W46" s="65"/>
      <c r="X46" s="66"/>
      <c r="Y46" s="65"/>
      <c r="Z46" s="65"/>
      <c r="AA46" s="68"/>
      <c r="AB46" s="127"/>
      <c r="AC46" s="65"/>
      <c r="AD46" s="65"/>
      <c r="AE46" s="65"/>
      <c r="AF46" s="66"/>
      <c r="AG46" s="65"/>
      <c r="AH46" s="65"/>
      <c r="AI46" s="68"/>
      <c r="AJ46" s="64"/>
      <c r="AK46" s="65"/>
      <c r="AL46" s="65"/>
      <c r="AM46" s="65"/>
      <c r="AN46" s="66"/>
      <c r="AO46" s="65"/>
      <c r="AP46" s="65"/>
      <c r="AQ46" s="128"/>
      <c r="AR46" s="69">
        <v>30</v>
      </c>
      <c r="AS46" s="65">
        <v>20</v>
      </c>
      <c r="AT46" s="65"/>
      <c r="AU46" s="65"/>
      <c r="AV46" s="66">
        <v>2</v>
      </c>
      <c r="AW46" s="65">
        <v>40</v>
      </c>
      <c r="AX46" s="65">
        <v>40</v>
      </c>
      <c r="AY46" s="68">
        <v>4</v>
      </c>
      <c r="AZ46" s="64"/>
      <c r="BA46" s="65"/>
      <c r="BB46" s="65"/>
      <c r="BC46" s="65"/>
      <c r="BD46" s="66"/>
      <c r="BE46" s="65"/>
      <c r="BF46" s="65"/>
      <c r="BG46" s="67"/>
      <c r="BH46" s="69" t="s">
        <v>23</v>
      </c>
      <c r="BI46" s="8"/>
      <c r="BJ46" s="8"/>
      <c r="BK46" s="8"/>
      <c r="BL46" s="8"/>
      <c r="BM46" s="8"/>
      <c r="BN46" s="8"/>
      <c r="BO46" s="8"/>
    </row>
    <row r="47" spans="1:67" ht="27.45" customHeight="1" x14ac:dyDescent="0.3">
      <c r="A47" s="56">
        <v>36</v>
      </c>
      <c r="B47" s="107" t="s">
        <v>48</v>
      </c>
      <c r="C47" s="151">
        <f t="shared" si="47"/>
        <v>60</v>
      </c>
      <c r="D47" s="69">
        <f t="shared" si="48"/>
        <v>10</v>
      </c>
      <c r="E47" s="65">
        <f t="shared" si="49"/>
        <v>20</v>
      </c>
      <c r="F47" s="65">
        <f t="shared" si="50"/>
        <v>30</v>
      </c>
      <c r="G47" s="139">
        <f t="shared" si="51"/>
        <v>2</v>
      </c>
      <c r="H47" s="143">
        <f t="shared" si="52"/>
        <v>0</v>
      </c>
      <c r="I47" s="154">
        <f t="shared" si="53"/>
        <v>0</v>
      </c>
      <c r="J47" s="157">
        <f t="shared" si="54"/>
        <v>0</v>
      </c>
      <c r="K47" s="128">
        <f t="shared" si="55"/>
        <v>0</v>
      </c>
      <c r="L47" s="69"/>
      <c r="M47" s="65"/>
      <c r="N47" s="65"/>
      <c r="O47" s="65"/>
      <c r="P47" s="66"/>
      <c r="Q47" s="65"/>
      <c r="R47" s="65"/>
      <c r="S47" s="68"/>
      <c r="T47" s="64"/>
      <c r="U47" s="65"/>
      <c r="V47" s="65"/>
      <c r="W47" s="65"/>
      <c r="X47" s="66"/>
      <c r="Y47" s="65"/>
      <c r="Z47" s="65"/>
      <c r="AA47" s="68"/>
      <c r="AB47" s="127"/>
      <c r="AC47" s="65"/>
      <c r="AD47" s="65"/>
      <c r="AE47" s="65"/>
      <c r="AF47" s="66"/>
      <c r="AG47" s="65"/>
      <c r="AH47" s="65"/>
      <c r="AI47" s="68"/>
      <c r="AJ47" s="64">
        <v>10</v>
      </c>
      <c r="AK47" s="65">
        <v>20</v>
      </c>
      <c r="AL47" s="65">
        <v>30</v>
      </c>
      <c r="AM47" s="65"/>
      <c r="AN47" s="66">
        <v>2</v>
      </c>
      <c r="AO47" s="65"/>
      <c r="AP47" s="65"/>
      <c r="AQ47" s="128"/>
      <c r="AR47" s="69"/>
      <c r="AS47" s="65"/>
      <c r="AT47" s="65"/>
      <c r="AU47" s="65"/>
      <c r="AV47" s="66"/>
      <c r="AW47" s="65"/>
      <c r="AX47" s="65"/>
      <c r="AY47" s="68"/>
      <c r="AZ47" s="64"/>
      <c r="BA47" s="65"/>
      <c r="BB47" s="65"/>
      <c r="BC47" s="65"/>
      <c r="BD47" s="66"/>
      <c r="BE47" s="65"/>
      <c r="BF47" s="65"/>
      <c r="BG47" s="67"/>
      <c r="BH47" s="69" t="s">
        <v>20</v>
      </c>
      <c r="BI47" s="8"/>
      <c r="BJ47" s="8"/>
      <c r="BK47" s="8"/>
      <c r="BL47" s="8"/>
      <c r="BM47" s="8"/>
      <c r="BN47" s="8"/>
      <c r="BO47" s="8"/>
    </row>
    <row r="48" spans="1:67" ht="27.45" customHeight="1" x14ac:dyDescent="0.3">
      <c r="A48" s="56">
        <v>37</v>
      </c>
      <c r="B48" s="107" t="s">
        <v>47</v>
      </c>
      <c r="C48" s="151">
        <f t="shared" si="47"/>
        <v>25</v>
      </c>
      <c r="D48" s="69">
        <f t="shared" si="48"/>
        <v>20</v>
      </c>
      <c r="E48" s="65">
        <f t="shared" si="49"/>
        <v>5</v>
      </c>
      <c r="F48" s="65">
        <f t="shared" si="50"/>
        <v>0</v>
      </c>
      <c r="G48" s="139">
        <f t="shared" si="51"/>
        <v>1</v>
      </c>
      <c r="H48" s="143">
        <f t="shared" si="52"/>
        <v>0</v>
      </c>
      <c r="I48" s="154">
        <f t="shared" si="53"/>
        <v>0</v>
      </c>
      <c r="J48" s="157">
        <f t="shared" si="54"/>
        <v>0</v>
      </c>
      <c r="K48" s="128">
        <f t="shared" si="55"/>
        <v>0</v>
      </c>
      <c r="L48" s="69"/>
      <c r="M48" s="65"/>
      <c r="N48" s="65"/>
      <c r="O48" s="65"/>
      <c r="P48" s="66"/>
      <c r="Q48" s="65"/>
      <c r="R48" s="65"/>
      <c r="S48" s="68"/>
      <c r="T48" s="64"/>
      <c r="U48" s="65"/>
      <c r="V48" s="65"/>
      <c r="W48" s="65"/>
      <c r="X48" s="66"/>
      <c r="Y48" s="65"/>
      <c r="Z48" s="65"/>
      <c r="AA48" s="68"/>
      <c r="AB48" s="127"/>
      <c r="AC48" s="65"/>
      <c r="AD48" s="65"/>
      <c r="AE48" s="65"/>
      <c r="AF48" s="66"/>
      <c r="AG48" s="65"/>
      <c r="AH48" s="65"/>
      <c r="AI48" s="68"/>
      <c r="AJ48" s="64"/>
      <c r="AK48" s="65"/>
      <c r="AL48" s="65"/>
      <c r="AM48" s="65"/>
      <c r="AN48" s="66"/>
      <c r="AO48" s="65"/>
      <c r="AP48" s="65"/>
      <c r="AQ48" s="128"/>
      <c r="AR48" s="69"/>
      <c r="AS48" s="65"/>
      <c r="AT48" s="65"/>
      <c r="AU48" s="65"/>
      <c r="AV48" s="66"/>
      <c r="AW48" s="65"/>
      <c r="AX48" s="65"/>
      <c r="AY48" s="68"/>
      <c r="AZ48" s="64">
        <v>20</v>
      </c>
      <c r="BA48" s="65">
        <v>5</v>
      </c>
      <c r="BB48" s="65"/>
      <c r="BC48" s="65"/>
      <c r="BD48" s="66">
        <v>1</v>
      </c>
      <c r="BE48" s="65"/>
      <c r="BF48" s="65"/>
      <c r="BG48" s="67"/>
      <c r="BH48" s="69" t="s">
        <v>23</v>
      </c>
      <c r="BI48" s="8"/>
      <c r="BJ48" s="8"/>
      <c r="BK48" s="8"/>
      <c r="BL48" s="8"/>
      <c r="BM48" s="8"/>
      <c r="BN48" s="8"/>
      <c r="BO48" s="8"/>
    </row>
    <row r="49" spans="1:67" ht="27.45" customHeight="1" x14ac:dyDescent="0.3">
      <c r="A49" s="56">
        <v>38</v>
      </c>
      <c r="B49" s="107" t="s">
        <v>68</v>
      </c>
      <c r="C49" s="151">
        <f t="shared" si="47"/>
        <v>50</v>
      </c>
      <c r="D49" s="69">
        <f t="shared" si="48"/>
        <v>15</v>
      </c>
      <c r="E49" s="65">
        <f t="shared" si="49"/>
        <v>20</v>
      </c>
      <c r="F49" s="65">
        <f t="shared" si="50"/>
        <v>15</v>
      </c>
      <c r="G49" s="139">
        <f t="shared" si="51"/>
        <v>2</v>
      </c>
      <c r="H49" s="143">
        <f t="shared" si="52"/>
        <v>0</v>
      </c>
      <c r="I49" s="154">
        <f t="shared" si="53"/>
        <v>0</v>
      </c>
      <c r="J49" s="157">
        <f t="shared" si="54"/>
        <v>0</v>
      </c>
      <c r="K49" s="128">
        <f t="shared" si="55"/>
        <v>0</v>
      </c>
      <c r="L49" s="69"/>
      <c r="M49" s="65"/>
      <c r="N49" s="65"/>
      <c r="O49" s="65"/>
      <c r="P49" s="66"/>
      <c r="Q49" s="65"/>
      <c r="R49" s="65"/>
      <c r="S49" s="68"/>
      <c r="T49" s="64"/>
      <c r="U49" s="65"/>
      <c r="V49" s="65"/>
      <c r="W49" s="65"/>
      <c r="X49" s="66"/>
      <c r="Y49" s="65"/>
      <c r="Z49" s="65"/>
      <c r="AA49" s="68"/>
      <c r="AB49" s="127"/>
      <c r="AC49" s="65"/>
      <c r="AD49" s="65"/>
      <c r="AE49" s="65"/>
      <c r="AF49" s="66"/>
      <c r="AG49" s="65"/>
      <c r="AH49" s="65"/>
      <c r="AI49" s="68"/>
      <c r="AJ49" s="64"/>
      <c r="AK49" s="65"/>
      <c r="AL49" s="65"/>
      <c r="AM49" s="65"/>
      <c r="AN49" s="66"/>
      <c r="AO49" s="65"/>
      <c r="AP49" s="65"/>
      <c r="AQ49" s="128"/>
      <c r="AR49" s="69"/>
      <c r="AS49" s="65"/>
      <c r="AT49" s="65"/>
      <c r="AU49" s="65"/>
      <c r="AV49" s="66"/>
      <c r="AW49" s="65"/>
      <c r="AX49" s="65"/>
      <c r="AY49" s="68"/>
      <c r="AZ49" s="64">
        <v>15</v>
      </c>
      <c r="BA49" s="65">
        <v>20</v>
      </c>
      <c r="BB49" s="65">
        <v>15</v>
      </c>
      <c r="BC49" s="65"/>
      <c r="BD49" s="66">
        <v>2</v>
      </c>
      <c r="BE49" s="65"/>
      <c r="BF49" s="65"/>
      <c r="BG49" s="67"/>
      <c r="BH49" s="69" t="s">
        <v>23</v>
      </c>
      <c r="BI49" s="8"/>
      <c r="BJ49" s="8"/>
      <c r="BK49" s="8"/>
      <c r="BL49" s="8"/>
      <c r="BM49" s="8"/>
      <c r="BN49" s="8"/>
      <c r="BO49" s="8"/>
    </row>
    <row r="50" spans="1:67" ht="27.45" customHeight="1" x14ac:dyDescent="0.3">
      <c r="A50" s="56">
        <v>39</v>
      </c>
      <c r="B50" s="107" t="s">
        <v>61</v>
      </c>
      <c r="C50" s="151">
        <f t="shared" si="47"/>
        <v>125</v>
      </c>
      <c r="D50" s="69">
        <f t="shared" si="48"/>
        <v>30</v>
      </c>
      <c r="E50" s="65">
        <f t="shared" si="49"/>
        <v>95</v>
      </c>
      <c r="F50" s="65">
        <f t="shared" si="50"/>
        <v>0</v>
      </c>
      <c r="G50" s="139">
        <f t="shared" si="51"/>
        <v>5</v>
      </c>
      <c r="H50" s="143">
        <f t="shared" si="52"/>
        <v>0</v>
      </c>
      <c r="I50" s="154">
        <f t="shared" si="53"/>
        <v>0</v>
      </c>
      <c r="J50" s="157">
        <f t="shared" si="54"/>
        <v>0</v>
      </c>
      <c r="K50" s="128">
        <f t="shared" si="55"/>
        <v>0</v>
      </c>
      <c r="L50" s="69"/>
      <c r="M50" s="65"/>
      <c r="N50" s="65"/>
      <c r="O50" s="65"/>
      <c r="P50" s="66"/>
      <c r="Q50" s="65"/>
      <c r="R50" s="65"/>
      <c r="S50" s="68"/>
      <c r="T50" s="64"/>
      <c r="U50" s="65"/>
      <c r="V50" s="65"/>
      <c r="W50" s="65"/>
      <c r="X50" s="66"/>
      <c r="Y50" s="65"/>
      <c r="Z50" s="65"/>
      <c r="AA50" s="68"/>
      <c r="AB50" s="127"/>
      <c r="AC50" s="65"/>
      <c r="AD50" s="65"/>
      <c r="AE50" s="65"/>
      <c r="AF50" s="66"/>
      <c r="AG50" s="65"/>
      <c r="AH50" s="65"/>
      <c r="AI50" s="68"/>
      <c r="AJ50" s="64"/>
      <c r="AK50" s="65"/>
      <c r="AL50" s="65"/>
      <c r="AM50" s="65"/>
      <c r="AN50" s="66"/>
      <c r="AO50" s="65"/>
      <c r="AP50" s="65"/>
      <c r="AQ50" s="128"/>
      <c r="AR50" s="69"/>
      <c r="AS50" s="65"/>
      <c r="AT50" s="65"/>
      <c r="AU50" s="65"/>
      <c r="AV50" s="66"/>
      <c r="AW50" s="65"/>
      <c r="AX50" s="65"/>
      <c r="AY50" s="68"/>
      <c r="AZ50" s="64">
        <v>30</v>
      </c>
      <c r="BA50" s="65">
        <v>95</v>
      </c>
      <c r="BB50" s="65"/>
      <c r="BC50" s="65"/>
      <c r="BD50" s="66">
        <v>5</v>
      </c>
      <c r="BE50" s="65"/>
      <c r="BF50" s="65"/>
      <c r="BG50" s="67"/>
      <c r="BH50" s="69" t="s">
        <v>20</v>
      </c>
      <c r="BI50" s="8"/>
      <c r="BJ50" s="8"/>
      <c r="BK50" s="8"/>
      <c r="BL50" s="8"/>
      <c r="BM50" s="8"/>
      <c r="BN50" s="8"/>
      <c r="BO50" s="8"/>
    </row>
    <row r="51" spans="1:67" ht="15" customHeight="1" x14ac:dyDescent="0.3">
      <c r="A51" s="56"/>
      <c r="B51" s="110" t="s">
        <v>49</v>
      </c>
      <c r="C51" s="152">
        <f t="shared" ref="C51:K51" si="56">SUM(C37:C50)</f>
        <v>900</v>
      </c>
      <c r="D51" s="34">
        <f t="shared" si="56"/>
        <v>510</v>
      </c>
      <c r="E51" s="31">
        <f t="shared" ref="E51:J51" si="57">SUM(E37:E50)</f>
        <v>315</v>
      </c>
      <c r="F51" s="31">
        <f t="shared" si="57"/>
        <v>75</v>
      </c>
      <c r="G51" s="140">
        <f t="shared" si="57"/>
        <v>34</v>
      </c>
      <c r="H51" s="144">
        <f t="shared" si="57"/>
        <v>880</v>
      </c>
      <c r="I51" s="155">
        <f t="shared" si="57"/>
        <v>920</v>
      </c>
      <c r="J51" s="157">
        <f t="shared" si="57"/>
        <v>1800</v>
      </c>
      <c r="K51" s="141">
        <f t="shared" si="56"/>
        <v>69</v>
      </c>
      <c r="L51" s="34">
        <f>SUM(L37:L50)</f>
        <v>0</v>
      </c>
      <c r="M51" s="31">
        <f t="shared" ref="M51:BH51" si="58">SUM(M37:M50)</f>
        <v>0</v>
      </c>
      <c r="N51" s="31">
        <f t="shared" si="58"/>
        <v>0</v>
      </c>
      <c r="O51" s="34">
        <f t="shared" si="58"/>
        <v>0</v>
      </c>
      <c r="P51" s="57">
        <f t="shared" si="58"/>
        <v>0</v>
      </c>
      <c r="Q51" s="31">
        <f t="shared" si="58"/>
        <v>0</v>
      </c>
      <c r="R51" s="34">
        <f t="shared" si="58"/>
        <v>0</v>
      </c>
      <c r="S51" s="31">
        <f t="shared" si="58"/>
        <v>0</v>
      </c>
      <c r="T51" s="31">
        <f t="shared" si="58"/>
        <v>0</v>
      </c>
      <c r="U51" s="34">
        <f t="shared" si="58"/>
        <v>0</v>
      </c>
      <c r="V51" s="31">
        <f t="shared" si="58"/>
        <v>0</v>
      </c>
      <c r="W51" s="31">
        <f t="shared" si="58"/>
        <v>0</v>
      </c>
      <c r="X51" s="168">
        <f t="shared" si="58"/>
        <v>0</v>
      </c>
      <c r="Y51" s="31">
        <f t="shared" si="58"/>
        <v>0</v>
      </c>
      <c r="Z51" s="31">
        <f t="shared" si="58"/>
        <v>0</v>
      </c>
      <c r="AA51" s="34">
        <f t="shared" si="58"/>
        <v>0</v>
      </c>
      <c r="AB51" s="31">
        <f t="shared" si="58"/>
        <v>150</v>
      </c>
      <c r="AC51" s="31">
        <f t="shared" si="58"/>
        <v>45</v>
      </c>
      <c r="AD51" s="34">
        <f t="shared" si="58"/>
        <v>30</v>
      </c>
      <c r="AE51" s="31">
        <f t="shared" si="58"/>
        <v>0</v>
      </c>
      <c r="AF51" s="57">
        <f t="shared" si="58"/>
        <v>9</v>
      </c>
      <c r="AG51" s="34">
        <f t="shared" si="58"/>
        <v>400</v>
      </c>
      <c r="AH51" s="31">
        <f t="shared" si="58"/>
        <v>0</v>
      </c>
      <c r="AI51" s="31">
        <f t="shared" si="58"/>
        <v>14</v>
      </c>
      <c r="AJ51" s="34">
        <f t="shared" si="58"/>
        <v>60</v>
      </c>
      <c r="AK51" s="31">
        <f t="shared" si="58"/>
        <v>45</v>
      </c>
      <c r="AL51" s="31">
        <f t="shared" si="58"/>
        <v>30</v>
      </c>
      <c r="AM51" s="34">
        <f t="shared" si="58"/>
        <v>0</v>
      </c>
      <c r="AN51" s="57">
        <f t="shared" si="58"/>
        <v>5</v>
      </c>
      <c r="AO51" s="31">
        <f t="shared" si="58"/>
        <v>80</v>
      </c>
      <c r="AP51" s="34">
        <f t="shared" si="58"/>
        <v>520</v>
      </c>
      <c r="AQ51" s="31">
        <f t="shared" si="58"/>
        <v>23</v>
      </c>
      <c r="AR51" s="31">
        <f t="shared" si="58"/>
        <v>165</v>
      </c>
      <c r="AS51" s="34">
        <f t="shared" si="58"/>
        <v>65</v>
      </c>
      <c r="AT51" s="31">
        <f t="shared" si="58"/>
        <v>0</v>
      </c>
      <c r="AU51" s="31">
        <f t="shared" si="58"/>
        <v>0</v>
      </c>
      <c r="AV51" s="168">
        <f t="shared" si="58"/>
        <v>8</v>
      </c>
      <c r="AW51" s="31">
        <f t="shared" si="58"/>
        <v>280</v>
      </c>
      <c r="AX51" s="31">
        <f t="shared" si="58"/>
        <v>280</v>
      </c>
      <c r="AY51" s="34">
        <f t="shared" si="58"/>
        <v>22</v>
      </c>
      <c r="AZ51" s="31">
        <f t="shared" si="58"/>
        <v>135</v>
      </c>
      <c r="BA51" s="31">
        <f t="shared" si="58"/>
        <v>160</v>
      </c>
      <c r="BB51" s="34">
        <f t="shared" si="58"/>
        <v>15</v>
      </c>
      <c r="BC51" s="31">
        <f t="shared" si="58"/>
        <v>0</v>
      </c>
      <c r="BD51" s="57">
        <f t="shared" si="58"/>
        <v>12</v>
      </c>
      <c r="BE51" s="34">
        <f t="shared" si="58"/>
        <v>120</v>
      </c>
      <c r="BF51" s="31">
        <f t="shared" si="58"/>
        <v>120</v>
      </c>
      <c r="BG51" s="31">
        <f t="shared" si="58"/>
        <v>10</v>
      </c>
      <c r="BH51" s="34">
        <f t="shared" si="58"/>
        <v>0</v>
      </c>
      <c r="BI51" s="8"/>
      <c r="BJ51" s="8"/>
      <c r="BK51" s="8"/>
      <c r="BL51" s="8"/>
      <c r="BM51" s="8"/>
      <c r="BN51" s="8"/>
      <c r="BO51" s="8"/>
    </row>
    <row r="52" spans="1:67" ht="15" customHeight="1" x14ac:dyDescent="0.3">
      <c r="A52" s="212" t="s">
        <v>50</v>
      </c>
      <c r="B52" s="212"/>
      <c r="C52" s="212"/>
      <c r="D52" s="212"/>
      <c r="E52" s="212"/>
      <c r="F52" s="212"/>
      <c r="G52" s="212"/>
      <c r="H52" s="212"/>
      <c r="I52" s="212"/>
      <c r="J52" s="212"/>
      <c r="K52" s="213"/>
      <c r="L52" s="95"/>
      <c r="M52" s="96"/>
      <c r="N52" s="96"/>
      <c r="O52" s="96"/>
      <c r="P52" s="97"/>
      <c r="Q52" s="96"/>
      <c r="R52" s="96"/>
      <c r="S52" s="98"/>
      <c r="T52" s="99"/>
      <c r="U52" s="96"/>
      <c r="V52" s="96"/>
      <c r="W52" s="96"/>
      <c r="X52" s="97"/>
      <c r="Y52" s="96"/>
      <c r="Z52" s="96"/>
      <c r="AA52" s="98"/>
      <c r="AB52" s="137"/>
      <c r="AC52" s="96"/>
      <c r="AD52" s="96"/>
      <c r="AE52" s="96"/>
      <c r="AF52" s="97"/>
      <c r="AG52" s="96"/>
      <c r="AH52" s="96"/>
      <c r="AI52" s="98"/>
      <c r="AJ52" s="99"/>
      <c r="AK52" s="96"/>
      <c r="AL52" s="96"/>
      <c r="AM52" s="96"/>
      <c r="AN52" s="97"/>
      <c r="AO52" s="96"/>
      <c r="AP52" s="96"/>
      <c r="AQ52" s="138"/>
      <c r="AR52" s="95"/>
      <c r="AS52" s="96"/>
      <c r="AT52" s="96"/>
      <c r="AU52" s="96"/>
      <c r="AV52" s="97"/>
      <c r="AW52" s="96"/>
      <c r="AX52" s="96"/>
      <c r="AY52" s="98"/>
      <c r="AZ52" s="99"/>
      <c r="BA52" s="96"/>
      <c r="BB52" s="96"/>
      <c r="BC52" s="96"/>
      <c r="BD52" s="97"/>
      <c r="BE52" s="96"/>
      <c r="BF52" s="96"/>
      <c r="BG52" s="100"/>
      <c r="BH52" s="147"/>
      <c r="BI52" s="8"/>
      <c r="BJ52" s="8"/>
      <c r="BK52" s="8"/>
      <c r="BL52" s="8"/>
      <c r="BM52" s="8"/>
      <c r="BN52" s="8"/>
      <c r="BO52" s="8"/>
    </row>
    <row r="53" spans="1:67" ht="15" customHeight="1" x14ac:dyDescent="0.3">
      <c r="A53" s="56">
        <v>40</v>
      </c>
      <c r="B53" s="107" t="s">
        <v>40</v>
      </c>
      <c r="C53" s="151">
        <f>SUM(D53:F53)</f>
        <v>10</v>
      </c>
      <c r="D53" s="69">
        <f>SUM(L53:M53,T53:U53,AB53:AC53,AJ53:AK53,AR53:AS53,AZ53:BA53)</f>
        <v>10</v>
      </c>
      <c r="E53" s="65"/>
      <c r="F53" s="65">
        <f>SUM(N53:R53,V53:Z53,AD53:AH53,AL53:AP53,AT53:AX53,BB53:BF53)</f>
        <v>0</v>
      </c>
      <c r="G53" s="139"/>
      <c r="H53" s="143"/>
      <c r="I53" s="154"/>
      <c r="J53" s="157"/>
      <c r="K53" s="128">
        <f>SUM(S53,AA53,AI53,AQ53,AY53,BG53)</f>
        <v>0</v>
      </c>
      <c r="L53" s="69">
        <v>10</v>
      </c>
      <c r="M53" s="65"/>
      <c r="N53" s="65"/>
      <c r="O53" s="65"/>
      <c r="P53" s="66"/>
      <c r="Q53" s="65"/>
      <c r="R53" s="65"/>
      <c r="S53" s="68"/>
      <c r="T53" s="64"/>
      <c r="U53" s="65"/>
      <c r="V53" s="65"/>
      <c r="W53" s="65"/>
      <c r="X53" s="66"/>
      <c r="Y53" s="65"/>
      <c r="Z53" s="65"/>
      <c r="AA53" s="68"/>
      <c r="AB53" s="127"/>
      <c r="AC53" s="65"/>
      <c r="AD53" s="65"/>
      <c r="AE53" s="65"/>
      <c r="AF53" s="66"/>
      <c r="AG53" s="65"/>
      <c r="AH53" s="65"/>
      <c r="AI53" s="68"/>
      <c r="AJ53" s="64"/>
      <c r="AK53" s="65"/>
      <c r="AL53" s="65"/>
      <c r="AM53" s="65"/>
      <c r="AN53" s="66"/>
      <c r="AO53" s="65"/>
      <c r="AP53" s="65"/>
      <c r="AQ53" s="128"/>
      <c r="AR53" s="69"/>
      <c r="AS53" s="65"/>
      <c r="AT53" s="65"/>
      <c r="AU53" s="65"/>
      <c r="AV53" s="66"/>
      <c r="AW53" s="65"/>
      <c r="AX53" s="65"/>
      <c r="AY53" s="68"/>
      <c r="AZ53" s="64"/>
      <c r="BA53" s="65"/>
      <c r="BB53" s="65"/>
      <c r="BC53" s="65"/>
      <c r="BD53" s="66"/>
      <c r="BE53" s="65"/>
      <c r="BF53" s="65"/>
      <c r="BG53" s="67"/>
      <c r="BH53" s="69" t="s">
        <v>23</v>
      </c>
      <c r="BI53" s="8"/>
      <c r="BJ53" s="8"/>
      <c r="BK53" s="8"/>
      <c r="BL53" s="8"/>
      <c r="BM53" s="8"/>
      <c r="BN53" s="8"/>
      <c r="BO53" s="8"/>
    </row>
    <row r="54" spans="1:67" ht="15" customHeight="1" x14ac:dyDescent="0.3">
      <c r="A54" s="56">
        <v>41</v>
      </c>
      <c r="B54" s="107" t="s">
        <v>74</v>
      </c>
      <c r="C54" s="151">
        <f t="shared" ref="C54:C55" si="59">SUM(D54:F54)</f>
        <v>60</v>
      </c>
      <c r="D54" s="69">
        <f t="shared" ref="D54:D55" si="60">SUM(L54:M54,T54:U54,AB54:AC54,AJ54:AK54,AR54:AS54,AZ54:BA54)</f>
        <v>0</v>
      </c>
      <c r="E54" s="65"/>
      <c r="F54" s="65">
        <f t="shared" ref="F54:F55" si="61">SUM(N54:R54,V54:Z54,AD54:AH54,AL54:AP54,AT54:AX54,BB54:BF54)</f>
        <v>60</v>
      </c>
      <c r="G54" s="139"/>
      <c r="H54" s="143"/>
      <c r="I54" s="154"/>
      <c r="J54" s="157"/>
      <c r="K54" s="128">
        <f>SUM(S54,AA54,AI54,AQ54,AY54,BG54)</f>
        <v>0</v>
      </c>
      <c r="L54" s="69"/>
      <c r="M54" s="65"/>
      <c r="N54" s="65"/>
      <c r="O54" s="65"/>
      <c r="P54" s="66"/>
      <c r="Q54" s="65"/>
      <c r="R54" s="65"/>
      <c r="S54" s="68"/>
      <c r="T54" s="64"/>
      <c r="U54" s="65"/>
      <c r="V54" s="65"/>
      <c r="W54" s="65"/>
      <c r="X54" s="66"/>
      <c r="Y54" s="65"/>
      <c r="Z54" s="65"/>
      <c r="AA54" s="68"/>
      <c r="AB54" s="127"/>
      <c r="AC54" s="65"/>
      <c r="AD54" s="65">
        <v>30</v>
      </c>
      <c r="AE54" s="65"/>
      <c r="AF54" s="66"/>
      <c r="AG54" s="65"/>
      <c r="AH54" s="65"/>
      <c r="AI54" s="68"/>
      <c r="AJ54" s="64"/>
      <c r="AK54" s="65"/>
      <c r="AL54" s="65">
        <v>30</v>
      </c>
      <c r="AM54" s="65"/>
      <c r="AN54" s="66"/>
      <c r="AO54" s="65"/>
      <c r="AP54" s="65"/>
      <c r="AQ54" s="128"/>
      <c r="AR54" s="69"/>
      <c r="AS54" s="65"/>
      <c r="AT54" s="65"/>
      <c r="AU54" s="65"/>
      <c r="AV54" s="66"/>
      <c r="AW54" s="65"/>
      <c r="AX54" s="65"/>
      <c r="AY54" s="68"/>
      <c r="AZ54" s="64"/>
      <c r="BA54" s="65"/>
      <c r="BB54" s="65"/>
      <c r="BC54" s="65"/>
      <c r="BD54" s="66"/>
      <c r="BE54" s="65"/>
      <c r="BF54" s="65"/>
      <c r="BG54" s="67"/>
      <c r="BH54" s="69" t="s">
        <v>23</v>
      </c>
      <c r="BI54" s="8"/>
      <c r="BJ54" s="8"/>
      <c r="BK54" s="8"/>
      <c r="BL54" s="8"/>
      <c r="BM54" s="8"/>
      <c r="BN54" s="8"/>
      <c r="BO54" s="8"/>
    </row>
    <row r="55" spans="1:67" ht="15" customHeight="1" x14ac:dyDescent="0.3">
      <c r="A55" s="56">
        <v>42</v>
      </c>
      <c r="B55" s="107" t="s">
        <v>62</v>
      </c>
      <c r="C55" s="151">
        <f t="shared" si="59"/>
        <v>2</v>
      </c>
      <c r="D55" s="69">
        <f t="shared" si="60"/>
        <v>2</v>
      </c>
      <c r="E55" s="65"/>
      <c r="F55" s="65">
        <f t="shared" si="61"/>
        <v>0</v>
      </c>
      <c r="G55" s="139"/>
      <c r="H55" s="143"/>
      <c r="I55" s="154"/>
      <c r="J55" s="157"/>
      <c r="K55" s="128">
        <f>SUM(S55,AA55,AI55,AQ55,AY55,BG55)</f>
        <v>0</v>
      </c>
      <c r="L55" s="69">
        <v>2</v>
      </c>
      <c r="M55" s="65"/>
      <c r="N55" s="65"/>
      <c r="O55" s="65"/>
      <c r="P55" s="66"/>
      <c r="Q55" s="65"/>
      <c r="R55" s="65"/>
      <c r="S55" s="68"/>
      <c r="T55" s="64"/>
      <c r="U55" s="65"/>
      <c r="V55" s="65"/>
      <c r="W55" s="65"/>
      <c r="X55" s="66"/>
      <c r="Y55" s="65"/>
      <c r="Z55" s="65"/>
      <c r="AA55" s="68"/>
      <c r="AB55" s="127"/>
      <c r="AC55" s="65"/>
      <c r="AD55" s="65"/>
      <c r="AE55" s="65"/>
      <c r="AF55" s="66"/>
      <c r="AG55" s="65"/>
      <c r="AH55" s="65"/>
      <c r="AI55" s="68"/>
      <c r="AJ55" s="64"/>
      <c r="AK55" s="65"/>
      <c r="AL55" s="65"/>
      <c r="AM55" s="65"/>
      <c r="AN55" s="66"/>
      <c r="AO55" s="65"/>
      <c r="AP55" s="65"/>
      <c r="AQ55" s="128"/>
      <c r="AR55" s="69"/>
      <c r="AS55" s="65"/>
      <c r="AT55" s="65"/>
      <c r="AU55" s="65"/>
      <c r="AV55" s="66"/>
      <c r="AW55" s="65"/>
      <c r="AX55" s="65"/>
      <c r="AY55" s="68"/>
      <c r="AZ55" s="64"/>
      <c r="BA55" s="65"/>
      <c r="BB55" s="65"/>
      <c r="BC55" s="65"/>
      <c r="BD55" s="66"/>
      <c r="BE55" s="65"/>
      <c r="BF55" s="65"/>
      <c r="BG55" s="67"/>
      <c r="BH55" s="69" t="s">
        <v>23</v>
      </c>
      <c r="BI55" s="8"/>
      <c r="BJ55" s="8"/>
      <c r="BK55" s="8"/>
      <c r="BL55" s="8"/>
      <c r="BM55" s="8"/>
      <c r="BN55" s="8"/>
      <c r="BO55" s="8"/>
    </row>
    <row r="56" spans="1:67" ht="15" customHeight="1" x14ac:dyDescent="0.3">
      <c r="A56" s="56"/>
      <c r="B56" s="110" t="s">
        <v>49</v>
      </c>
      <c r="C56" s="151">
        <f>SUM(C53:C55)</f>
        <v>72</v>
      </c>
      <c r="D56" s="69">
        <f t="shared" ref="D56:F56" si="62">SUM(D53:D55)</f>
        <v>12</v>
      </c>
      <c r="E56" s="65"/>
      <c r="F56" s="65">
        <f t="shared" si="62"/>
        <v>60</v>
      </c>
      <c r="G56" s="139"/>
      <c r="H56" s="143"/>
      <c r="I56" s="154"/>
      <c r="J56" s="157"/>
      <c r="K56" s="128">
        <f>SUM(K53:K55)</f>
        <v>0</v>
      </c>
      <c r="L56" s="69">
        <f>SUM(L53:L55)</f>
        <v>12</v>
      </c>
      <c r="M56" s="65">
        <f t="shared" ref="M56:BG56" si="63">SUM(M53:M53)</f>
        <v>0</v>
      </c>
      <c r="N56" s="65">
        <f t="shared" si="63"/>
        <v>0</v>
      </c>
      <c r="O56" s="65">
        <f t="shared" si="63"/>
        <v>0</v>
      </c>
      <c r="P56" s="66"/>
      <c r="Q56" s="65">
        <f t="shared" si="63"/>
        <v>0</v>
      </c>
      <c r="R56" s="65">
        <f t="shared" si="63"/>
        <v>0</v>
      </c>
      <c r="S56" s="68">
        <f t="shared" si="63"/>
        <v>0</v>
      </c>
      <c r="T56" s="64">
        <f t="shared" si="63"/>
        <v>0</v>
      </c>
      <c r="U56" s="65">
        <f t="shared" si="63"/>
        <v>0</v>
      </c>
      <c r="V56" s="65">
        <f t="shared" si="63"/>
        <v>0</v>
      </c>
      <c r="W56" s="65">
        <f t="shared" si="63"/>
        <v>0</v>
      </c>
      <c r="X56" s="66"/>
      <c r="Y56" s="65">
        <f t="shared" si="63"/>
        <v>0</v>
      </c>
      <c r="Z56" s="65">
        <f t="shared" si="63"/>
        <v>0</v>
      </c>
      <c r="AA56" s="68">
        <f t="shared" si="63"/>
        <v>0</v>
      </c>
      <c r="AB56" s="127">
        <f t="shared" si="63"/>
        <v>0</v>
      </c>
      <c r="AC56" s="65">
        <f t="shared" si="63"/>
        <v>0</v>
      </c>
      <c r="AD56" s="65">
        <f t="shared" si="63"/>
        <v>0</v>
      </c>
      <c r="AE56" s="65">
        <f t="shared" si="63"/>
        <v>0</v>
      </c>
      <c r="AF56" s="66"/>
      <c r="AG56" s="65">
        <f t="shared" si="63"/>
        <v>0</v>
      </c>
      <c r="AH56" s="65">
        <f t="shared" si="63"/>
        <v>0</v>
      </c>
      <c r="AI56" s="68">
        <f t="shared" si="63"/>
        <v>0</v>
      </c>
      <c r="AJ56" s="64">
        <f t="shared" si="63"/>
        <v>0</v>
      </c>
      <c r="AK56" s="65">
        <f t="shared" si="63"/>
        <v>0</v>
      </c>
      <c r="AL56" s="65">
        <f t="shared" si="63"/>
        <v>0</v>
      </c>
      <c r="AM56" s="65">
        <f t="shared" si="63"/>
        <v>0</v>
      </c>
      <c r="AN56" s="66"/>
      <c r="AO56" s="65">
        <f t="shared" si="63"/>
        <v>0</v>
      </c>
      <c r="AP56" s="65">
        <f t="shared" si="63"/>
        <v>0</v>
      </c>
      <c r="AQ56" s="128">
        <f t="shared" si="63"/>
        <v>0</v>
      </c>
      <c r="AR56" s="69">
        <f t="shared" si="63"/>
        <v>0</v>
      </c>
      <c r="AS56" s="65">
        <f t="shared" si="63"/>
        <v>0</v>
      </c>
      <c r="AT56" s="65">
        <f t="shared" si="63"/>
        <v>0</v>
      </c>
      <c r="AU56" s="65">
        <f t="shared" si="63"/>
        <v>0</v>
      </c>
      <c r="AV56" s="66"/>
      <c r="AW56" s="65">
        <f t="shared" si="63"/>
        <v>0</v>
      </c>
      <c r="AX56" s="65">
        <f t="shared" si="63"/>
        <v>0</v>
      </c>
      <c r="AY56" s="68">
        <f t="shared" si="63"/>
        <v>0</v>
      </c>
      <c r="AZ56" s="64">
        <f t="shared" si="63"/>
        <v>0</v>
      </c>
      <c r="BA56" s="65">
        <f t="shared" si="63"/>
        <v>0</v>
      </c>
      <c r="BB56" s="65">
        <f t="shared" si="63"/>
        <v>0</v>
      </c>
      <c r="BC56" s="65">
        <f t="shared" si="63"/>
        <v>0</v>
      </c>
      <c r="BD56" s="66"/>
      <c r="BE56" s="65">
        <f t="shared" si="63"/>
        <v>0</v>
      </c>
      <c r="BF56" s="65">
        <f t="shared" si="63"/>
        <v>0</v>
      </c>
      <c r="BG56" s="67">
        <f t="shared" si="63"/>
        <v>0</v>
      </c>
      <c r="BH56" s="69">
        <f>SUM(BH53:BH53)</f>
        <v>0</v>
      </c>
      <c r="BI56" s="8"/>
      <c r="BJ56" s="8"/>
      <c r="BK56" s="8"/>
      <c r="BL56" s="8"/>
      <c r="BM56" s="8"/>
      <c r="BN56" s="8"/>
      <c r="BO56" s="8"/>
    </row>
    <row r="57" spans="1:67" ht="24" customHeight="1" thickBot="1" x14ac:dyDescent="0.35">
      <c r="A57" s="229" t="s">
        <v>63</v>
      </c>
      <c r="B57" s="230"/>
      <c r="C57" s="153">
        <f>SUM(C12,C23,C35,C51,C56)</f>
        <v>2492</v>
      </c>
      <c r="D57" s="150">
        <f t="shared" ref="D57:F57" si="64">SUM(D12,D23,D35,D51,D56)</f>
        <v>1007</v>
      </c>
      <c r="E57" s="32"/>
      <c r="F57" s="33">
        <f t="shared" si="64"/>
        <v>755</v>
      </c>
      <c r="G57" s="166">
        <f>G12+G23+G35+G51</f>
        <v>94</v>
      </c>
      <c r="H57" s="146"/>
      <c r="I57" s="156"/>
      <c r="J57" s="158"/>
      <c r="K57" s="142">
        <f>SUM(K12,K23,K35,K51,K56)</f>
        <v>87</v>
      </c>
      <c r="L57" s="34">
        <f>SUM(L12,L23,L35,L51,L56)</f>
        <v>267</v>
      </c>
      <c r="M57" s="31">
        <f t="shared" ref="M57:BH57" si="65">SUM(M12,M23,M35,M51,M56)</f>
        <v>230</v>
      </c>
      <c r="N57" s="31">
        <f t="shared" si="65"/>
        <v>130</v>
      </c>
      <c r="O57" s="34">
        <f t="shared" si="65"/>
        <v>145</v>
      </c>
      <c r="P57" s="70">
        <f t="shared" si="65"/>
        <v>30</v>
      </c>
      <c r="Q57" s="31">
        <f t="shared" si="65"/>
        <v>20</v>
      </c>
      <c r="R57" s="34">
        <f t="shared" si="65"/>
        <v>0</v>
      </c>
      <c r="S57" s="70">
        <f t="shared" si="65"/>
        <v>1</v>
      </c>
      <c r="T57" s="31">
        <f t="shared" si="65"/>
        <v>100</v>
      </c>
      <c r="U57" s="34">
        <f t="shared" si="65"/>
        <v>115</v>
      </c>
      <c r="V57" s="31">
        <f t="shared" si="65"/>
        <v>125</v>
      </c>
      <c r="W57" s="31">
        <f t="shared" si="65"/>
        <v>70</v>
      </c>
      <c r="X57" s="167">
        <f t="shared" si="65"/>
        <v>16</v>
      </c>
      <c r="Y57" s="31">
        <f t="shared" si="65"/>
        <v>200</v>
      </c>
      <c r="Z57" s="31">
        <f t="shared" si="65"/>
        <v>200</v>
      </c>
      <c r="AA57" s="167">
        <f t="shared" si="65"/>
        <v>14</v>
      </c>
      <c r="AB57" s="31">
        <f t="shared" si="65"/>
        <v>210</v>
      </c>
      <c r="AC57" s="31">
        <f t="shared" si="65"/>
        <v>85</v>
      </c>
      <c r="AD57" s="34">
        <f t="shared" si="65"/>
        <v>90</v>
      </c>
      <c r="AE57" s="31">
        <f t="shared" si="65"/>
        <v>10</v>
      </c>
      <c r="AF57" s="70">
        <f t="shared" si="65"/>
        <v>15</v>
      </c>
      <c r="AG57" s="34">
        <f t="shared" si="65"/>
        <v>400</v>
      </c>
      <c r="AH57" s="31">
        <f t="shared" si="65"/>
        <v>0</v>
      </c>
      <c r="AI57" s="70">
        <f t="shared" si="65"/>
        <v>14</v>
      </c>
      <c r="AJ57" s="34">
        <f t="shared" si="65"/>
        <v>60</v>
      </c>
      <c r="AK57" s="31">
        <f t="shared" si="65"/>
        <v>45</v>
      </c>
      <c r="AL57" s="31">
        <f t="shared" si="65"/>
        <v>60</v>
      </c>
      <c r="AM57" s="34">
        <f t="shared" si="65"/>
        <v>0</v>
      </c>
      <c r="AN57" s="70">
        <f t="shared" si="65"/>
        <v>7</v>
      </c>
      <c r="AO57" s="31">
        <f t="shared" si="65"/>
        <v>80</v>
      </c>
      <c r="AP57" s="34">
        <f t="shared" si="65"/>
        <v>520</v>
      </c>
      <c r="AQ57" s="70">
        <f t="shared" si="65"/>
        <v>23</v>
      </c>
      <c r="AR57" s="31">
        <f t="shared" si="65"/>
        <v>165</v>
      </c>
      <c r="AS57" s="34">
        <f t="shared" si="65"/>
        <v>65</v>
      </c>
      <c r="AT57" s="31">
        <f t="shared" si="65"/>
        <v>0</v>
      </c>
      <c r="AU57" s="31">
        <f t="shared" si="65"/>
        <v>0</v>
      </c>
      <c r="AV57" s="167">
        <f t="shared" si="65"/>
        <v>8</v>
      </c>
      <c r="AW57" s="31">
        <f t="shared" si="65"/>
        <v>280</v>
      </c>
      <c r="AX57" s="31">
        <f t="shared" si="65"/>
        <v>280</v>
      </c>
      <c r="AY57" s="167">
        <f t="shared" si="65"/>
        <v>22</v>
      </c>
      <c r="AZ57" s="31">
        <f t="shared" si="65"/>
        <v>205</v>
      </c>
      <c r="BA57" s="31">
        <f t="shared" si="65"/>
        <v>190</v>
      </c>
      <c r="BB57" s="34">
        <f t="shared" si="65"/>
        <v>15</v>
      </c>
      <c r="BC57" s="31">
        <f t="shared" si="65"/>
        <v>50</v>
      </c>
      <c r="BD57" s="70">
        <f t="shared" si="65"/>
        <v>18</v>
      </c>
      <c r="BE57" s="34">
        <f t="shared" si="65"/>
        <v>120</v>
      </c>
      <c r="BF57" s="31">
        <f t="shared" si="65"/>
        <v>200</v>
      </c>
      <c r="BG57" s="70">
        <f t="shared" si="65"/>
        <v>13</v>
      </c>
      <c r="BH57" s="150">
        <f t="shared" si="65"/>
        <v>0</v>
      </c>
      <c r="BI57" s="8"/>
      <c r="BJ57" s="8"/>
      <c r="BK57" s="8"/>
      <c r="BL57" s="8"/>
      <c r="BM57" s="8"/>
      <c r="BN57" s="8"/>
      <c r="BO57" s="8"/>
    </row>
    <row r="58" spans="1:67" ht="15" customHeight="1" x14ac:dyDescent="0.3">
      <c r="A58" s="235" t="s">
        <v>41</v>
      </c>
      <c r="B58" s="235"/>
      <c r="C58" s="236"/>
      <c r="D58" s="236"/>
      <c r="E58" s="236"/>
      <c r="F58" s="236"/>
      <c r="G58" s="236"/>
      <c r="H58" s="236"/>
      <c r="I58" s="236"/>
      <c r="J58" s="236"/>
      <c r="K58" s="237"/>
      <c r="L58" s="248">
        <f>SUM(L57:R57)</f>
        <v>822</v>
      </c>
      <c r="M58" s="249"/>
      <c r="N58" s="249"/>
      <c r="O58" s="249"/>
      <c r="P58" s="249"/>
      <c r="Q58" s="249"/>
      <c r="R58" s="249"/>
      <c r="S58" s="251"/>
      <c r="T58" s="248">
        <f>SUM(T57:Z57)</f>
        <v>826</v>
      </c>
      <c r="U58" s="249"/>
      <c r="V58" s="249"/>
      <c r="W58" s="249"/>
      <c r="X58" s="249"/>
      <c r="Y58" s="249"/>
      <c r="Z58" s="249"/>
      <c r="AA58" s="251"/>
      <c r="AB58" s="252">
        <f>SUM(AB57:AH57)</f>
        <v>810</v>
      </c>
      <c r="AC58" s="249"/>
      <c r="AD58" s="249"/>
      <c r="AE58" s="249"/>
      <c r="AF58" s="249"/>
      <c r="AG58" s="249"/>
      <c r="AH58" s="249"/>
      <c r="AI58" s="251"/>
      <c r="AJ58" s="248">
        <f>SUM(AJ57:AP57)</f>
        <v>772</v>
      </c>
      <c r="AK58" s="249"/>
      <c r="AL58" s="249"/>
      <c r="AM58" s="249"/>
      <c r="AN58" s="249"/>
      <c r="AO58" s="249"/>
      <c r="AP58" s="249"/>
      <c r="AQ58" s="253"/>
      <c r="AR58" s="254">
        <f>SUM(AR57:AX57)</f>
        <v>798</v>
      </c>
      <c r="AS58" s="249"/>
      <c r="AT58" s="249"/>
      <c r="AU58" s="249"/>
      <c r="AV58" s="249"/>
      <c r="AW58" s="249"/>
      <c r="AX58" s="249"/>
      <c r="AY58" s="251"/>
      <c r="AZ58" s="248">
        <f>SUM(AZ57:BF57)</f>
        <v>798</v>
      </c>
      <c r="BA58" s="249"/>
      <c r="BB58" s="249"/>
      <c r="BC58" s="249"/>
      <c r="BD58" s="249"/>
      <c r="BE58" s="249"/>
      <c r="BF58" s="249"/>
      <c r="BG58" s="250"/>
      <c r="BH58" s="8"/>
      <c r="BI58" s="8"/>
      <c r="BJ58" s="8"/>
      <c r="BK58" s="8"/>
      <c r="BL58" s="8"/>
      <c r="BM58" s="8"/>
      <c r="BN58" s="8"/>
      <c r="BO58" s="8"/>
    </row>
    <row r="59" spans="1:67" ht="15" customHeight="1" x14ac:dyDescent="0.3">
      <c r="A59" s="233" t="s">
        <v>42</v>
      </c>
      <c r="B59" s="233"/>
      <c r="C59" s="233"/>
      <c r="D59" s="233"/>
      <c r="E59" s="233"/>
      <c r="F59" s="233"/>
      <c r="G59" s="233"/>
      <c r="H59" s="233"/>
      <c r="I59" s="233"/>
      <c r="J59" s="233"/>
      <c r="K59" s="234"/>
      <c r="L59" s="248">
        <f>SUM(L58:AA58,L56,L51,L35,L23,L12)</f>
        <v>1915</v>
      </c>
      <c r="M59" s="249"/>
      <c r="N59" s="249"/>
      <c r="O59" s="249"/>
      <c r="P59" s="249"/>
      <c r="Q59" s="249"/>
      <c r="R59" s="249"/>
      <c r="S59" s="249"/>
      <c r="T59" s="249"/>
      <c r="U59" s="249"/>
      <c r="V59" s="249"/>
      <c r="W59" s="249"/>
      <c r="X59" s="249"/>
      <c r="Y59" s="249"/>
      <c r="Z59" s="249"/>
      <c r="AA59" s="251"/>
      <c r="AB59" s="252">
        <f>SUM(AB58:AQ58,AB56,AB51,AB35,AB23,AB12)</f>
        <v>1792</v>
      </c>
      <c r="AC59" s="249"/>
      <c r="AD59" s="249"/>
      <c r="AE59" s="249"/>
      <c r="AF59" s="249"/>
      <c r="AG59" s="249"/>
      <c r="AH59" s="249"/>
      <c r="AI59" s="249"/>
      <c r="AJ59" s="249"/>
      <c r="AK59" s="249"/>
      <c r="AL59" s="249"/>
      <c r="AM59" s="249"/>
      <c r="AN59" s="249"/>
      <c r="AO59" s="249"/>
      <c r="AP59" s="249"/>
      <c r="AQ59" s="253"/>
      <c r="AR59" s="254">
        <f>SUM(AR58:BG58,AR56,AR51,AR35,AR23,AR12)</f>
        <v>1761</v>
      </c>
      <c r="AS59" s="249"/>
      <c r="AT59" s="249"/>
      <c r="AU59" s="249"/>
      <c r="AV59" s="249"/>
      <c r="AW59" s="249"/>
      <c r="AX59" s="249"/>
      <c r="AY59" s="249"/>
      <c r="AZ59" s="249"/>
      <c r="BA59" s="249"/>
      <c r="BB59" s="249"/>
      <c r="BC59" s="249"/>
      <c r="BD59" s="249"/>
      <c r="BE59" s="249"/>
      <c r="BF59" s="249"/>
      <c r="BG59" s="250"/>
      <c r="BH59" s="8"/>
      <c r="BI59" s="8"/>
      <c r="BJ59" s="8"/>
      <c r="BK59" s="8"/>
      <c r="BL59" s="8"/>
      <c r="BM59" s="8"/>
      <c r="BN59" s="8"/>
      <c r="BO59" s="8"/>
    </row>
    <row r="60" spans="1:67" ht="15" customHeight="1" thickBot="1" x14ac:dyDescent="0.35">
      <c r="A60" s="233" t="s">
        <v>43</v>
      </c>
      <c r="B60" s="233"/>
      <c r="C60" s="233"/>
      <c r="D60" s="233"/>
      <c r="E60" s="233"/>
      <c r="F60" s="233"/>
      <c r="G60" s="233"/>
      <c r="H60" s="233"/>
      <c r="I60" s="233"/>
      <c r="J60" s="233"/>
      <c r="K60" s="234"/>
      <c r="L60" s="241">
        <v>3</v>
      </c>
      <c r="M60" s="239"/>
      <c r="N60" s="239"/>
      <c r="O60" s="239"/>
      <c r="P60" s="239"/>
      <c r="Q60" s="239"/>
      <c r="R60" s="239"/>
      <c r="S60" s="239"/>
      <c r="T60" s="239">
        <v>5</v>
      </c>
      <c r="U60" s="239"/>
      <c r="V60" s="239"/>
      <c r="W60" s="239"/>
      <c r="X60" s="239"/>
      <c r="Y60" s="239"/>
      <c r="Z60" s="239"/>
      <c r="AA60" s="242"/>
      <c r="AB60" s="243">
        <v>4</v>
      </c>
      <c r="AC60" s="239"/>
      <c r="AD60" s="239"/>
      <c r="AE60" s="239"/>
      <c r="AF60" s="239"/>
      <c r="AG60" s="239"/>
      <c r="AH60" s="239"/>
      <c r="AI60" s="239"/>
      <c r="AJ60" s="239">
        <v>3</v>
      </c>
      <c r="AK60" s="239"/>
      <c r="AL60" s="239"/>
      <c r="AM60" s="239"/>
      <c r="AN60" s="239"/>
      <c r="AO60" s="239"/>
      <c r="AP60" s="239"/>
      <c r="AQ60" s="244"/>
      <c r="AR60" s="238">
        <v>2</v>
      </c>
      <c r="AS60" s="239"/>
      <c r="AT60" s="239"/>
      <c r="AU60" s="239"/>
      <c r="AV60" s="239"/>
      <c r="AW60" s="239"/>
      <c r="AX60" s="239"/>
      <c r="AY60" s="239"/>
      <c r="AZ60" s="239">
        <v>3</v>
      </c>
      <c r="BA60" s="239"/>
      <c r="BB60" s="239"/>
      <c r="BC60" s="239"/>
      <c r="BD60" s="239"/>
      <c r="BE60" s="239"/>
      <c r="BF60" s="239"/>
      <c r="BG60" s="240"/>
      <c r="BH60" s="8"/>
      <c r="BI60" s="8"/>
      <c r="BJ60" s="8"/>
      <c r="BK60" s="8"/>
      <c r="BL60" s="8"/>
      <c r="BM60" s="8"/>
      <c r="BN60" s="8"/>
      <c r="BO60" s="8"/>
    </row>
    <row r="61" spans="1:67" ht="15" customHeight="1" x14ac:dyDescent="0.3">
      <c r="A61" s="233" t="s">
        <v>75</v>
      </c>
      <c r="B61" s="233"/>
      <c r="C61" s="231" t="s">
        <v>51</v>
      </c>
      <c r="D61" s="232"/>
      <c r="E61" s="112"/>
      <c r="F61" s="114">
        <v>1100</v>
      </c>
      <c r="G61" s="49"/>
      <c r="H61" s="49"/>
      <c r="I61" s="49"/>
      <c r="J61" s="163"/>
      <c r="K61" s="164">
        <v>41</v>
      </c>
      <c r="L61" s="44"/>
      <c r="M61" s="45"/>
      <c r="N61" s="45"/>
      <c r="O61" s="45"/>
      <c r="P61" s="45"/>
      <c r="Q61" s="45">
        <f>SUM(Q57)</f>
        <v>20</v>
      </c>
      <c r="R61" s="45"/>
      <c r="S61" s="46"/>
      <c r="T61" s="42"/>
      <c r="U61" s="35"/>
      <c r="V61" s="35"/>
      <c r="W61" s="35"/>
      <c r="X61" s="35"/>
      <c r="Y61" s="115">
        <f>SUM(Y57)</f>
        <v>200</v>
      </c>
      <c r="Z61" s="115"/>
      <c r="AA61" s="116"/>
      <c r="AB61" s="117"/>
      <c r="AC61" s="113"/>
      <c r="AD61" s="113"/>
      <c r="AE61" s="113"/>
      <c r="AF61" s="113"/>
      <c r="AG61" s="113">
        <f>SUM(AG57)</f>
        <v>400</v>
      </c>
      <c r="AH61" s="113"/>
      <c r="AI61" s="160"/>
      <c r="AJ61" s="42"/>
      <c r="AK61" s="35"/>
      <c r="AL61" s="35"/>
      <c r="AM61" s="35"/>
      <c r="AN61" s="115"/>
      <c r="AO61" s="115">
        <f>SUM(AO57)</f>
        <v>80</v>
      </c>
      <c r="AP61" s="115"/>
      <c r="AQ61" s="116"/>
      <c r="AR61" s="117"/>
      <c r="AS61" s="113"/>
      <c r="AT61" s="113"/>
      <c r="AU61" s="113"/>
      <c r="AV61" s="113"/>
      <c r="AW61" s="113">
        <f>SUM(AW57)</f>
        <v>280</v>
      </c>
      <c r="AX61" s="113"/>
      <c r="AY61" s="46"/>
      <c r="AZ61" s="42"/>
      <c r="BA61" s="35"/>
      <c r="BB61" s="35"/>
      <c r="BC61" s="35"/>
      <c r="BD61" s="35"/>
      <c r="BE61" s="35">
        <f>SUM(BE57)</f>
        <v>120</v>
      </c>
      <c r="BF61" s="35"/>
      <c r="BG61" s="46"/>
      <c r="BH61" s="162">
        <f>SUM(L61:BG61)</f>
        <v>1100</v>
      </c>
      <c r="BI61" s="8"/>
      <c r="BJ61" s="8"/>
      <c r="BK61" s="8"/>
      <c r="BL61" s="8"/>
      <c r="BM61" s="8"/>
      <c r="BN61" s="8"/>
      <c r="BO61" s="8"/>
    </row>
    <row r="62" spans="1:67" ht="15" customHeight="1" x14ac:dyDescent="0.3">
      <c r="A62" s="233" t="s">
        <v>76</v>
      </c>
      <c r="B62" s="233"/>
      <c r="C62" s="231" t="s">
        <v>51</v>
      </c>
      <c r="D62" s="232"/>
      <c r="E62" s="112"/>
      <c r="F62" s="114">
        <v>1200</v>
      </c>
      <c r="G62" s="49"/>
      <c r="H62" s="49"/>
      <c r="I62" s="49"/>
      <c r="J62" s="163"/>
      <c r="K62" s="164">
        <v>46</v>
      </c>
      <c r="L62" s="47"/>
      <c r="M62" s="36"/>
      <c r="N62" s="36"/>
      <c r="O62" s="36"/>
      <c r="P62" s="36"/>
      <c r="Q62" s="36"/>
      <c r="R62" s="36">
        <f>SUM(R57)</f>
        <v>0</v>
      </c>
      <c r="S62" s="48"/>
      <c r="T62" s="43"/>
      <c r="U62" s="36"/>
      <c r="V62" s="36"/>
      <c r="W62" s="36"/>
      <c r="X62" s="36"/>
      <c r="Y62" s="114"/>
      <c r="Z62" s="114">
        <f>SUM(Z57)</f>
        <v>200</v>
      </c>
      <c r="AA62" s="118"/>
      <c r="AB62" s="119"/>
      <c r="AC62" s="114"/>
      <c r="AD62" s="114"/>
      <c r="AE62" s="114"/>
      <c r="AF62" s="114"/>
      <c r="AG62" s="114"/>
      <c r="AH62" s="114">
        <f>SUM(AH57)</f>
        <v>0</v>
      </c>
      <c r="AI62" s="161"/>
      <c r="AJ62" s="43"/>
      <c r="AK62" s="36"/>
      <c r="AL62" s="36"/>
      <c r="AM62" s="36"/>
      <c r="AN62" s="114"/>
      <c r="AO62" s="114"/>
      <c r="AP62" s="114">
        <f>SUM(AP57)</f>
        <v>520</v>
      </c>
      <c r="AQ62" s="118"/>
      <c r="AR62" s="119"/>
      <c r="AS62" s="114"/>
      <c r="AT62" s="114"/>
      <c r="AU62" s="114"/>
      <c r="AV62" s="114"/>
      <c r="AW62" s="114"/>
      <c r="AX62" s="114">
        <f>SUM(AX57)</f>
        <v>280</v>
      </c>
      <c r="AY62" s="48"/>
      <c r="AZ62" s="43"/>
      <c r="BA62" s="36"/>
      <c r="BB62" s="36"/>
      <c r="BC62" s="36"/>
      <c r="BD62" s="36"/>
      <c r="BE62" s="36"/>
      <c r="BF62" s="114">
        <f>SUM(BF57)</f>
        <v>200</v>
      </c>
      <c r="BG62" s="48"/>
      <c r="BH62" s="162">
        <f>SUM(L62:BG62)</f>
        <v>1200</v>
      </c>
      <c r="BI62" s="8"/>
      <c r="BJ62" s="8"/>
      <c r="BK62" s="8"/>
      <c r="BL62" s="8"/>
      <c r="BM62" s="8"/>
      <c r="BN62" s="8"/>
      <c r="BO62" s="8"/>
    </row>
    <row r="63" spans="1:67" ht="15" customHeight="1" x14ac:dyDescent="0.3">
      <c r="A63" s="37"/>
      <c r="B63" s="21"/>
      <c r="C63" s="13"/>
      <c r="D63" s="13"/>
      <c r="E63" s="13"/>
      <c r="F63" s="13"/>
      <c r="G63" s="13"/>
      <c r="H63" s="13"/>
      <c r="I63" s="13"/>
      <c r="J63" s="13"/>
      <c r="K63" s="13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2"/>
      <c r="BI63" s="2"/>
      <c r="BJ63" s="2"/>
      <c r="BK63" s="2"/>
      <c r="BL63" s="2"/>
      <c r="BM63" s="2"/>
      <c r="BN63" s="2"/>
      <c r="BO63" s="2"/>
    </row>
    <row r="64" spans="1:67" ht="19.8" customHeight="1" x14ac:dyDescent="0.3">
      <c r="A64" s="228"/>
      <c r="B64" s="228"/>
      <c r="C64" s="15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5"/>
      <c r="BC64" s="15"/>
      <c r="BD64" s="15"/>
      <c r="BE64" s="14"/>
      <c r="BF64" s="14"/>
      <c r="BG64" s="15"/>
      <c r="BH64" s="2"/>
      <c r="BI64" s="2"/>
      <c r="BJ64" s="2"/>
      <c r="BK64" s="2"/>
      <c r="BL64" s="2"/>
      <c r="BM64" s="2"/>
      <c r="BN64" s="2"/>
      <c r="BO64" s="2"/>
    </row>
    <row r="65" spans="1:67" ht="20.399999999999999" customHeight="1" x14ac:dyDescent="0.3">
      <c r="A65" s="228"/>
      <c r="B65" s="228"/>
      <c r="C65" s="15"/>
      <c r="D65" s="15"/>
      <c r="E65" s="15"/>
      <c r="F65" s="15"/>
      <c r="G65" s="15"/>
      <c r="H65" s="15"/>
      <c r="I65" s="15"/>
      <c r="J65" s="15"/>
      <c r="K65" s="15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5"/>
      <c r="BC65" s="15"/>
      <c r="BD65" s="15"/>
      <c r="BE65" s="14"/>
      <c r="BF65" s="14"/>
      <c r="BG65" s="15"/>
      <c r="BH65" s="3"/>
      <c r="BI65" s="3"/>
      <c r="BJ65" s="3"/>
      <c r="BK65" s="3"/>
      <c r="BL65" s="3"/>
      <c r="BM65" s="3"/>
      <c r="BN65" s="3"/>
      <c r="BO65" s="3"/>
    </row>
    <row r="66" spans="1:67" ht="15" customHeight="1" x14ac:dyDescent="0.3">
      <c r="A66" s="38"/>
      <c r="B66" s="22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6"/>
      <c r="BC66" s="16"/>
      <c r="BD66" s="16"/>
      <c r="BE66" s="14"/>
      <c r="BF66" s="14"/>
      <c r="BG66" s="16"/>
      <c r="BH66" s="1"/>
      <c r="BI66" s="1"/>
      <c r="BJ66" s="1"/>
      <c r="BK66" s="1"/>
      <c r="BL66" s="1"/>
      <c r="BM66" s="1"/>
      <c r="BN66" s="1"/>
      <c r="BO66" s="1"/>
    </row>
    <row r="67" spans="1:67" ht="15" customHeight="1" x14ac:dyDescent="0.3">
      <c r="A67" s="38"/>
      <c r="B67" s="22"/>
      <c r="C67" s="13"/>
      <c r="D67" s="14"/>
      <c r="E67" s="14"/>
      <c r="F67" s="14"/>
      <c r="G67" s="14"/>
      <c r="H67" s="14"/>
      <c r="I67" s="14"/>
      <c r="J67" s="14"/>
      <c r="K67" s="14"/>
      <c r="L67" s="5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2"/>
      <c r="AB67" s="12"/>
      <c r="AC67" s="12"/>
      <c r="AD67" s="12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16"/>
      <c r="BC67" s="16"/>
      <c r="BD67" s="16"/>
      <c r="BE67" s="14"/>
      <c r="BF67" s="14"/>
      <c r="BG67" s="16"/>
      <c r="BH67" s="1"/>
      <c r="BI67" s="1"/>
      <c r="BJ67" s="1"/>
      <c r="BK67" s="1"/>
      <c r="BL67" s="1"/>
      <c r="BM67" s="1"/>
      <c r="BN67" s="1"/>
      <c r="BO67" s="1"/>
    </row>
    <row r="68" spans="1:67" ht="15" customHeight="1" x14ac:dyDescent="0.3">
      <c r="A68" s="38"/>
      <c r="B68" s="22"/>
      <c r="C68" s="14"/>
      <c r="D68" s="14"/>
      <c r="E68" s="14"/>
      <c r="F68" s="14"/>
      <c r="G68" s="14"/>
      <c r="H68" s="14"/>
      <c r="I68" s="14"/>
      <c r="J68" s="14"/>
      <c r="K68" s="14"/>
      <c r="L68" s="52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16"/>
      <c r="BC68" s="16"/>
      <c r="BD68" s="16"/>
      <c r="BE68" s="14"/>
      <c r="BF68" s="14"/>
      <c r="BG68" s="16"/>
      <c r="BH68" s="1"/>
      <c r="BI68" s="1"/>
      <c r="BJ68" s="1"/>
      <c r="BK68" s="1"/>
      <c r="BL68" s="1"/>
      <c r="BM68" s="1"/>
      <c r="BN68" s="1"/>
      <c r="BO68" s="1"/>
    </row>
    <row r="69" spans="1:67" ht="15" customHeight="1" x14ac:dyDescent="0.3">
      <c r="A69" s="38"/>
      <c r="B69" s="22"/>
      <c r="C69" s="51"/>
      <c r="D69" s="51"/>
      <c r="E69" s="54"/>
      <c r="F69" s="51"/>
      <c r="G69" s="54"/>
      <c r="H69" s="54"/>
      <c r="I69" s="54"/>
      <c r="J69" s="55"/>
      <c r="K69" s="51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2"/>
      <c r="BB69" s="16"/>
      <c r="BC69" s="16"/>
      <c r="BD69" s="16"/>
      <c r="BE69" s="14"/>
      <c r="BF69" s="14"/>
      <c r="BG69" s="16"/>
      <c r="BH69" s="1"/>
      <c r="BI69" s="1"/>
      <c r="BJ69" s="1"/>
      <c r="BK69" s="1"/>
      <c r="BL69" s="1"/>
      <c r="BM69" s="1"/>
      <c r="BN69" s="1"/>
      <c r="BO69" s="1"/>
    </row>
    <row r="70" spans="1:67" ht="15" customHeight="1" x14ac:dyDescent="0.3">
      <c r="A70" s="38"/>
      <c r="B70" s="22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50"/>
      <c r="N70" s="51"/>
      <c r="O70" s="51"/>
      <c r="P70" s="54"/>
      <c r="Q70" s="255"/>
      <c r="R70" s="255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6"/>
      <c r="BC70" s="16"/>
      <c r="BD70" s="16"/>
      <c r="BE70" s="14"/>
      <c r="BF70" s="14"/>
      <c r="BG70" s="16"/>
      <c r="BH70" s="1"/>
      <c r="BI70" s="1"/>
      <c r="BJ70" s="1"/>
      <c r="BK70" s="1"/>
      <c r="BL70" s="1"/>
      <c r="BM70" s="1"/>
      <c r="BN70" s="1"/>
      <c r="BO70" s="1"/>
    </row>
    <row r="71" spans="1:67" ht="15" customHeight="1" x14ac:dyDescent="0.3">
      <c r="A71" s="38"/>
      <c r="B71" s="2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50"/>
      <c r="N71" s="51"/>
      <c r="O71" s="51"/>
      <c r="P71" s="54"/>
      <c r="Q71" s="255"/>
      <c r="R71" s="255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6"/>
      <c r="BC71" s="16"/>
      <c r="BD71" s="16"/>
      <c r="BE71" s="14"/>
      <c r="BF71" s="14"/>
      <c r="BG71" s="16"/>
      <c r="BH71" s="1"/>
      <c r="BI71" s="1"/>
      <c r="BJ71" s="1"/>
      <c r="BK71" s="1"/>
      <c r="BL71" s="1"/>
      <c r="BM71" s="1"/>
      <c r="BN71" s="1"/>
      <c r="BO71" s="1"/>
    </row>
    <row r="72" spans="1:67" ht="15" customHeight="1" x14ac:dyDescent="0.3">
      <c r="A72" s="38"/>
      <c r="B72" s="22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6"/>
      <c r="BC72" s="16"/>
      <c r="BD72" s="16"/>
      <c r="BE72" s="14"/>
      <c r="BF72" s="14"/>
      <c r="BG72" s="16"/>
      <c r="BH72" s="1"/>
      <c r="BI72" s="1"/>
      <c r="BJ72" s="1"/>
      <c r="BK72" s="1"/>
      <c r="BL72" s="1"/>
      <c r="BM72" s="1"/>
      <c r="BN72" s="1"/>
      <c r="BO72" s="1"/>
    </row>
    <row r="73" spans="1:67" ht="15" customHeight="1" x14ac:dyDescent="0.3">
      <c r="A73" s="38"/>
      <c r="B73" s="22"/>
      <c r="C73" s="17"/>
      <c r="D73" s="16"/>
      <c r="E73" s="16"/>
      <c r="F73" s="16"/>
      <c r="G73" s="16"/>
      <c r="H73" s="16"/>
      <c r="I73" s="16"/>
      <c r="J73" s="16"/>
      <c r="K73" s="18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"/>
      <c r="BI73" s="1"/>
      <c r="BJ73" s="1"/>
      <c r="BK73" s="1"/>
      <c r="BL73" s="1"/>
      <c r="BM73" s="1"/>
      <c r="BN73" s="1"/>
      <c r="BO73" s="1"/>
    </row>
    <row r="74" spans="1:67" ht="15" customHeight="1" x14ac:dyDescent="0.3">
      <c r="A74" s="39"/>
      <c r="B74" s="24"/>
      <c r="C74" s="19"/>
      <c r="D74" s="1"/>
      <c r="E74" s="1"/>
      <c r="F74" s="1"/>
      <c r="G74" s="1"/>
      <c r="H74" s="1"/>
      <c r="I74" s="1"/>
      <c r="J74" s="1"/>
      <c r="K74" s="20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</row>
    <row r="75" spans="1:67" ht="15" customHeight="1" x14ac:dyDescent="0.3">
      <c r="A75" s="39"/>
      <c r="B75" s="24"/>
      <c r="C75" s="19"/>
      <c r="D75" s="1"/>
      <c r="E75" s="1"/>
      <c r="F75" s="1"/>
      <c r="G75" s="1"/>
      <c r="H75" s="1"/>
      <c r="I75" s="1"/>
      <c r="J75" s="1"/>
      <c r="K75" s="20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</row>
    <row r="76" spans="1:67" ht="15" customHeight="1" x14ac:dyDescent="0.3">
      <c r="A76" s="39"/>
      <c r="B76" s="24"/>
      <c r="C76" s="19"/>
      <c r="D76" s="1"/>
      <c r="E76" s="1"/>
      <c r="F76" s="1"/>
      <c r="G76" s="1"/>
      <c r="H76" s="1"/>
      <c r="I76" s="1"/>
      <c r="J76" s="1"/>
      <c r="K76" s="20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</row>
    <row r="77" spans="1:67" ht="15" customHeight="1" x14ac:dyDescent="0.3">
      <c r="A77" s="39"/>
      <c r="B77" s="24"/>
      <c r="C77" s="19"/>
      <c r="D77" s="1"/>
      <c r="E77" s="1"/>
      <c r="F77" s="1"/>
      <c r="G77" s="1"/>
      <c r="H77" s="1"/>
      <c r="I77" s="1"/>
      <c r="J77" s="1"/>
      <c r="K77" s="20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</row>
    <row r="78" spans="1:67" ht="15" customHeight="1" x14ac:dyDescent="0.3">
      <c r="A78" s="39"/>
      <c r="B78" s="24"/>
      <c r="C78" s="19"/>
      <c r="D78" s="1"/>
      <c r="E78" s="1"/>
      <c r="F78" s="1"/>
      <c r="G78" s="1"/>
      <c r="H78" s="1"/>
      <c r="I78" s="1"/>
      <c r="J78" s="1"/>
      <c r="K78" s="20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</row>
    <row r="79" spans="1:67" ht="15" customHeight="1" x14ac:dyDescent="0.3">
      <c r="A79" s="39"/>
      <c r="B79" s="24"/>
      <c r="C79" s="19"/>
      <c r="D79" s="1"/>
      <c r="E79" s="1"/>
      <c r="F79" s="1"/>
      <c r="G79" s="1"/>
      <c r="H79" s="1"/>
      <c r="I79" s="1"/>
      <c r="J79" s="1"/>
      <c r="K79" s="20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</row>
    <row r="80" spans="1:67" ht="15" customHeight="1" x14ac:dyDescent="0.3">
      <c r="A80" s="39"/>
      <c r="B80" s="24"/>
      <c r="C80" s="19"/>
      <c r="D80" s="1"/>
      <c r="E80" s="1"/>
      <c r="F80" s="1"/>
      <c r="G80" s="1"/>
      <c r="H80" s="1"/>
      <c r="I80" s="1"/>
      <c r="J80" s="1"/>
      <c r="K80" s="20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</row>
    <row r="81" spans="1:67" ht="15" customHeight="1" x14ac:dyDescent="0.3">
      <c r="A81" s="39"/>
      <c r="B81" s="24"/>
      <c r="C81" s="19"/>
      <c r="D81" s="1"/>
      <c r="E81" s="1"/>
      <c r="F81" s="1"/>
      <c r="G81" s="1"/>
      <c r="H81" s="1"/>
      <c r="I81" s="1"/>
      <c r="J81" s="1"/>
      <c r="K81" s="20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 ht="15" customHeight="1" x14ac:dyDescent="0.3">
      <c r="A82" s="39"/>
      <c r="B82" s="24"/>
      <c r="C82" s="19"/>
      <c r="D82" s="1"/>
      <c r="E82" s="1"/>
      <c r="F82" s="1"/>
      <c r="G82" s="1"/>
      <c r="H82" s="1"/>
      <c r="I82" s="1"/>
      <c r="J82" s="1"/>
      <c r="K82" s="20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</row>
    <row r="83" spans="1:67" ht="15" customHeight="1" x14ac:dyDescent="0.3">
      <c r="A83" s="39"/>
      <c r="B83" s="24"/>
      <c r="C83" s="19"/>
      <c r="D83" s="1"/>
      <c r="E83" s="1"/>
      <c r="F83" s="1"/>
      <c r="G83" s="1"/>
      <c r="H83" s="1"/>
      <c r="I83" s="1"/>
      <c r="J83" s="1"/>
      <c r="K83" s="20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</row>
    <row r="84" spans="1:67" ht="15" customHeight="1" x14ac:dyDescent="0.3">
      <c r="A84" s="40"/>
      <c r="B84" s="2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</row>
    <row r="85" spans="1:67" ht="15" customHeight="1" x14ac:dyDescent="0.3">
      <c r="A85" s="40"/>
      <c r="B85" s="2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</row>
    <row r="86" spans="1:67" ht="15" customHeight="1" x14ac:dyDescent="0.3">
      <c r="A86" s="40"/>
      <c r="B86" s="2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</row>
    <row r="87" spans="1:67" ht="15" customHeight="1" x14ac:dyDescent="0.3">
      <c r="A87" s="40"/>
      <c r="B87" s="2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</row>
    <row r="88" spans="1:67" ht="15" customHeight="1" x14ac:dyDescent="0.3">
      <c r="A88" s="40"/>
      <c r="B88" s="25"/>
      <c r="C88" s="4"/>
      <c r="D88" s="4"/>
      <c r="E88" s="4"/>
      <c r="F88" s="4"/>
      <c r="G88" s="4"/>
      <c r="H88" s="4"/>
      <c r="I88" s="4"/>
      <c r="J88" s="4"/>
      <c r="K88" s="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</row>
    <row r="89" spans="1:67" ht="15" customHeight="1" x14ac:dyDescent="0.3">
      <c r="A89" s="40"/>
      <c r="B89" s="25"/>
      <c r="C89" s="4"/>
      <c r="D89" s="4"/>
      <c r="E89" s="4"/>
      <c r="F89" s="4"/>
      <c r="G89" s="4"/>
      <c r="H89" s="4"/>
      <c r="I89" s="4"/>
      <c r="J89" s="4"/>
      <c r="K89" s="4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</row>
    <row r="90" spans="1:67" ht="15" customHeight="1" x14ac:dyDescent="0.3">
      <c r="A90" s="40"/>
      <c r="B90" s="25"/>
      <c r="C90" s="4"/>
      <c r="D90" s="4"/>
      <c r="E90" s="4"/>
      <c r="F90" s="4"/>
      <c r="G90" s="4"/>
      <c r="H90" s="4"/>
      <c r="I90" s="4"/>
      <c r="J90" s="4"/>
      <c r="K90" s="4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</row>
    <row r="91" spans="1:67" ht="15" customHeight="1" x14ac:dyDescent="0.3">
      <c r="A91" s="40"/>
      <c r="B91" s="25"/>
      <c r="C91" s="4"/>
      <c r="D91" s="4"/>
      <c r="E91" s="4"/>
      <c r="F91" s="4"/>
      <c r="G91" s="4"/>
      <c r="H91" s="4"/>
      <c r="I91" s="4"/>
      <c r="J91" s="4"/>
      <c r="K91" s="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</row>
    <row r="92" spans="1:67" ht="15" customHeight="1" x14ac:dyDescent="0.3">
      <c r="A92" s="40"/>
      <c r="B92" s="25"/>
      <c r="C92" s="4"/>
      <c r="D92" s="4"/>
      <c r="E92" s="4"/>
      <c r="F92" s="4"/>
      <c r="G92" s="4"/>
      <c r="H92" s="4"/>
      <c r="I92" s="4"/>
      <c r="J92" s="4"/>
      <c r="K92" s="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</row>
    <row r="93" spans="1:67" ht="15" customHeight="1" x14ac:dyDescent="0.3">
      <c r="A93" s="40"/>
      <c r="B93" s="25"/>
      <c r="C93" s="4"/>
      <c r="D93" s="4"/>
      <c r="E93" s="4"/>
      <c r="F93" s="4"/>
      <c r="G93" s="4"/>
      <c r="H93" s="4"/>
      <c r="I93" s="4"/>
      <c r="J93" s="4"/>
      <c r="K93" s="4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15" customHeight="1" x14ac:dyDescent="0.3">
      <c r="A94" s="40"/>
      <c r="B94" s="25"/>
      <c r="C94" s="4"/>
      <c r="D94" s="4"/>
      <c r="E94" s="4"/>
      <c r="F94" s="4"/>
      <c r="G94" s="4"/>
      <c r="H94" s="4"/>
      <c r="I94" s="4"/>
      <c r="J94" s="4"/>
      <c r="K94" s="4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15" customHeight="1" x14ac:dyDescent="0.3">
      <c r="A95" s="40"/>
      <c r="B95" s="25"/>
      <c r="C95" s="4"/>
      <c r="D95" s="4"/>
      <c r="E95" s="4"/>
      <c r="F95" s="4"/>
      <c r="G95" s="4"/>
      <c r="H95" s="4"/>
      <c r="I95" s="4"/>
      <c r="J95" s="4"/>
      <c r="K95" s="4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15" customHeight="1" x14ac:dyDescent="0.3">
      <c r="A96" s="40"/>
      <c r="B96" s="25"/>
      <c r="C96" s="4"/>
      <c r="D96" s="4"/>
      <c r="E96" s="4"/>
      <c r="F96" s="4"/>
      <c r="G96" s="4"/>
      <c r="H96" s="4"/>
      <c r="I96" s="4"/>
      <c r="J96" s="4"/>
      <c r="K96" s="4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15" customHeight="1" x14ac:dyDescent="0.3">
      <c r="A97" s="40"/>
      <c r="B97" s="25"/>
      <c r="C97" s="4"/>
      <c r="D97" s="4"/>
      <c r="E97" s="4"/>
      <c r="F97" s="4"/>
      <c r="G97" s="4"/>
      <c r="H97" s="4"/>
      <c r="I97" s="4"/>
      <c r="J97" s="4"/>
      <c r="K97" s="4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15" customHeight="1" x14ac:dyDescent="0.3">
      <c r="A98" s="40"/>
      <c r="B98" s="25"/>
      <c r="C98" s="4"/>
      <c r="D98" s="4"/>
      <c r="E98" s="4"/>
      <c r="F98" s="4"/>
      <c r="G98" s="4"/>
      <c r="H98" s="4"/>
      <c r="I98" s="4"/>
      <c r="J98" s="4"/>
      <c r="K98" s="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15" customHeight="1" x14ac:dyDescent="0.3">
      <c r="A99" s="40"/>
      <c r="B99" s="25"/>
      <c r="C99" s="4"/>
      <c r="D99" s="4"/>
      <c r="E99" s="4"/>
      <c r="F99" s="4"/>
      <c r="G99" s="4"/>
      <c r="H99" s="4"/>
      <c r="I99" s="4"/>
      <c r="J99" s="4"/>
      <c r="K99" s="4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15" customHeight="1" x14ac:dyDescent="0.3">
      <c r="A100" s="40"/>
      <c r="B100" s="25"/>
      <c r="C100" s="4"/>
      <c r="D100" s="4"/>
      <c r="E100" s="4"/>
      <c r="F100" s="4"/>
      <c r="G100" s="4"/>
      <c r="H100" s="4"/>
      <c r="I100" s="4"/>
      <c r="J100" s="4"/>
      <c r="K100" s="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15" customHeight="1" x14ac:dyDescent="0.3">
      <c r="A101" s="40"/>
      <c r="B101" s="25"/>
      <c r="C101" s="4"/>
      <c r="D101" s="4"/>
      <c r="E101" s="4"/>
      <c r="F101" s="4"/>
      <c r="G101" s="4"/>
      <c r="H101" s="4"/>
      <c r="I101" s="4"/>
      <c r="J101" s="4"/>
      <c r="K101" s="4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15" customHeight="1" x14ac:dyDescent="0.3">
      <c r="A102" s="40"/>
      <c r="B102" s="25"/>
      <c r="C102" s="4"/>
      <c r="D102" s="4"/>
      <c r="E102" s="4"/>
      <c r="F102" s="4"/>
      <c r="G102" s="4"/>
      <c r="H102" s="4"/>
      <c r="I102" s="4"/>
      <c r="J102" s="4"/>
      <c r="K102" s="4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ht="15" customHeight="1" x14ac:dyDescent="0.3">
      <c r="A103" s="40"/>
      <c r="B103" s="25"/>
      <c r="C103" s="4"/>
      <c r="D103" s="4"/>
      <c r="E103" s="4"/>
      <c r="F103" s="4"/>
      <c r="G103" s="4"/>
      <c r="H103" s="4"/>
      <c r="I103" s="4"/>
      <c r="J103" s="4"/>
      <c r="K103" s="4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ht="15" customHeight="1" x14ac:dyDescent="0.3">
      <c r="A104" s="40"/>
      <c r="B104" s="25"/>
      <c r="C104" s="4"/>
      <c r="D104" s="4"/>
      <c r="E104" s="4"/>
      <c r="F104" s="4"/>
      <c r="G104" s="4"/>
      <c r="H104" s="4"/>
      <c r="I104" s="4"/>
      <c r="J104" s="4"/>
      <c r="K104" s="4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ht="15" customHeight="1" x14ac:dyDescent="0.3">
      <c r="A105" s="40"/>
      <c r="B105" s="25"/>
      <c r="C105" s="4"/>
      <c r="D105" s="4"/>
      <c r="E105" s="4"/>
      <c r="F105" s="4"/>
      <c r="G105" s="4"/>
      <c r="H105" s="4"/>
      <c r="I105" s="4"/>
      <c r="J105" s="4"/>
      <c r="K105" s="4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ht="15" customHeight="1" x14ac:dyDescent="0.3">
      <c r="A106" s="40"/>
      <c r="B106" s="25"/>
      <c r="C106" s="4"/>
      <c r="D106" s="4"/>
      <c r="E106" s="4"/>
      <c r="F106" s="4"/>
      <c r="G106" s="4"/>
      <c r="H106" s="4"/>
      <c r="I106" s="4"/>
      <c r="J106" s="4"/>
      <c r="K106" s="4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ht="15" customHeight="1" x14ac:dyDescent="0.3">
      <c r="A107" s="40"/>
      <c r="B107" s="25"/>
      <c r="C107" s="4"/>
      <c r="D107" s="4"/>
      <c r="E107" s="4"/>
      <c r="F107" s="4"/>
      <c r="G107" s="4"/>
      <c r="H107" s="4"/>
      <c r="I107" s="4"/>
      <c r="J107" s="4"/>
      <c r="K107" s="4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ht="15" customHeight="1" x14ac:dyDescent="0.3">
      <c r="A108" s="40"/>
      <c r="B108" s="25"/>
      <c r="C108" s="4"/>
      <c r="D108" s="4"/>
      <c r="E108" s="4"/>
      <c r="F108" s="4"/>
      <c r="G108" s="4"/>
      <c r="H108" s="4"/>
      <c r="I108" s="4"/>
      <c r="J108" s="4"/>
      <c r="K108" s="4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ht="15" customHeight="1" x14ac:dyDescent="0.3">
      <c r="A109" s="40"/>
      <c r="B109" s="25"/>
      <c r="C109" s="4"/>
      <c r="D109" s="4"/>
      <c r="E109" s="4"/>
      <c r="F109" s="4"/>
      <c r="G109" s="4"/>
      <c r="H109" s="4"/>
      <c r="I109" s="4"/>
      <c r="J109" s="4"/>
      <c r="K109" s="4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</row>
    <row r="110" spans="1:67" ht="15" customHeight="1" x14ac:dyDescent="0.3">
      <c r="A110" s="40"/>
      <c r="B110" s="25"/>
      <c r="C110" s="4"/>
      <c r="D110" s="4"/>
      <c r="E110" s="4"/>
      <c r="F110" s="4"/>
      <c r="G110" s="4"/>
      <c r="H110" s="4"/>
      <c r="I110" s="4"/>
      <c r="J110" s="4"/>
      <c r="K110" s="4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</row>
    <row r="111" spans="1:67" ht="15" customHeight="1" x14ac:dyDescent="0.3">
      <c r="A111" s="39"/>
      <c r="B111" s="26"/>
      <c r="C111" s="5"/>
      <c r="D111" s="4"/>
      <c r="E111" s="4"/>
      <c r="F111" s="4"/>
      <c r="G111" s="4"/>
      <c r="H111" s="4"/>
      <c r="I111" s="4"/>
      <c r="J111" s="4"/>
      <c r="K111" s="6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1"/>
      <c r="BI111" s="1"/>
      <c r="BJ111" s="1"/>
      <c r="BK111" s="1"/>
      <c r="BL111" s="1"/>
      <c r="BM111" s="1"/>
      <c r="BN111" s="1"/>
      <c r="BO111" s="1"/>
    </row>
    <row r="112" spans="1:67" ht="15" customHeight="1" x14ac:dyDescent="0.3">
      <c r="A112" s="39"/>
      <c r="B112" s="26"/>
      <c r="C112" s="5"/>
      <c r="D112" s="4"/>
      <c r="E112" s="4"/>
      <c r="F112" s="4"/>
      <c r="G112" s="4"/>
      <c r="H112" s="4"/>
      <c r="I112" s="4"/>
      <c r="J112" s="4"/>
      <c r="K112" s="6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1"/>
      <c r="BI112" s="1"/>
      <c r="BJ112" s="1"/>
      <c r="BK112" s="1"/>
      <c r="BL112" s="1"/>
      <c r="BM112" s="1"/>
      <c r="BN112" s="1"/>
      <c r="BO112" s="1"/>
    </row>
    <row r="113" spans="1:67" ht="15" customHeight="1" x14ac:dyDescent="0.3">
      <c r="A113" s="39"/>
      <c r="B113" s="26"/>
      <c r="C113" s="5"/>
      <c r="D113" s="4"/>
      <c r="E113" s="4"/>
      <c r="F113" s="4"/>
      <c r="G113" s="4"/>
      <c r="H113" s="4"/>
      <c r="I113" s="4"/>
      <c r="J113" s="4"/>
      <c r="K113" s="6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1"/>
      <c r="BI113" s="1"/>
      <c r="BJ113" s="1"/>
      <c r="BK113" s="1"/>
      <c r="BL113" s="1"/>
      <c r="BM113" s="1"/>
      <c r="BN113" s="1"/>
      <c r="BO113" s="1"/>
    </row>
    <row r="114" spans="1:67" ht="15" customHeight="1" x14ac:dyDescent="0.3">
      <c r="A114" s="39"/>
      <c r="B114" s="26"/>
      <c r="C114" s="5"/>
      <c r="D114" s="4"/>
      <c r="E114" s="4"/>
      <c r="F114" s="4"/>
      <c r="G114" s="4"/>
      <c r="H114" s="4"/>
      <c r="I114" s="4"/>
      <c r="J114" s="4"/>
      <c r="K114" s="6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1"/>
      <c r="BI114" s="1"/>
      <c r="BJ114" s="1"/>
      <c r="BK114" s="1"/>
      <c r="BL114" s="1"/>
      <c r="BM114" s="1"/>
      <c r="BN114" s="1"/>
      <c r="BO114" s="1"/>
    </row>
    <row r="115" spans="1:67" ht="15" customHeight="1" x14ac:dyDescent="0.3">
      <c r="A115" s="39"/>
      <c r="B115" s="26"/>
      <c r="C115" s="5"/>
      <c r="D115" s="4"/>
      <c r="E115" s="4"/>
      <c r="F115" s="4"/>
      <c r="G115" s="4"/>
      <c r="H115" s="4"/>
      <c r="I115" s="4"/>
      <c r="J115" s="4"/>
      <c r="K115" s="6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1"/>
      <c r="BI115" s="1"/>
      <c r="BJ115" s="1"/>
      <c r="BK115" s="1"/>
      <c r="BL115" s="1"/>
      <c r="BM115" s="1"/>
      <c r="BN115" s="1"/>
      <c r="BO115" s="1"/>
    </row>
    <row r="116" spans="1:67" ht="15" customHeight="1" x14ac:dyDescent="0.3">
      <c r="A116" s="39"/>
      <c r="B116" s="26"/>
      <c r="C116" s="5"/>
      <c r="D116" s="4"/>
      <c r="E116" s="4"/>
      <c r="F116" s="4"/>
      <c r="G116" s="4"/>
      <c r="H116" s="4"/>
      <c r="I116" s="4"/>
      <c r="J116" s="4"/>
      <c r="K116" s="6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1"/>
      <c r="BI116" s="1"/>
      <c r="BJ116" s="1"/>
      <c r="BK116" s="1"/>
      <c r="BL116" s="1"/>
      <c r="BM116" s="1"/>
      <c r="BN116" s="1"/>
      <c r="BO116" s="1"/>
    </row>
    <row r="117" spans="1:67" ht="15" customHeight="1" x14ac:dyDescent="0.3">
      <c r="A117" s="39"/>
      <c r="B117" s="26"/>
      <c r="C117" s="5"/>
      <c r="D117" s="4"/>
      <c r="E117" s="4"/>
      <c r="F117" s="4"/>
      <c r="G117" s="4"/>
      <c r="H117" s="4"/>
      <c r="I117" s="4"/>
      <c r="J117" s="4"/>
      <c r="K117" s="6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1"/>
      <c r="BI117" s="1"/>
      <c r="BJ117" s="1"/>
      <c r="BK117" s="1"/>
      <c r="BL117" s="1"/>
      <c r="BM117" s="1"/>
      <c r="BN117" s="1"/>
      <c r="BO117" s="1"/>
    </row>
    <row r="118" spans="1:67" ht="15" customHeight="1" x14ac:dyDescent="0.3">
      <c r="A118" s="39"/>
      <c r="B118" s="26"/>
      <c r="C118" s="5"/>
      <c r="D118" s="4"/>
      <c r="E118" s="4"/>
      <c r="F118" s="4"/>
      <c r="G118" s="4"/>
      <c r="H118" s="4"/>
      <c r="I118" s="4"/>
      <c r="J118" s="4"/>
      <c r="K118" s="6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1"/>
      <c r="BI118" s="1"/>
      <c r="BJ118" s="1"/>
      <c r="BK118" s="1"/>
      <c r="BL118" s="1"/>
      <c r="BM118" s="1"/>
      <c r="BN118" s="1"/>
      <c r="BO118" s="1"/>
    </row>
    <row r="119" spans="1:67" ht="15" customHeight="1" x14ac:dyDescent="0.3">
      <c r="A119" s="39"/>
      <c r="B119" s="26"/>
      <c r="C119" s="5"/>
      <c r="D119" s="4"/>
      <c r="E119" s="4"/>
      <c r="F119" s="4"/>
      <c r="G119" s="4"/>
      <c r="H119" s="4"/>
      <c r="I119" s="4"/>
      <c r="J119" s="4"/>
      <c r="K119" s="6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1"/>
      <c r="BI119" s="1"/>
      <c r="BJ119" s="1"/>
      <c r="BK119" s="1"/>
      <c r="BL119" s="1"/>
      <c r="BM119" s="1"/>
      <c r="BN119" s="1"/>
      <c r="BO119" s="1"/>
    </row>
    <row r="120" spans="1:67" ht="15" customHeight="1" x14ac:dyDescent="0.3">
      <c r="A120" s="39"/>
      <c r="B120" s="26"/>
      <c r="C120" s="5"/>
      <c r="D120" s="4"/>
      <c r="E120" s="4"/>
      <c r="F120" s="4"/>
      <c r="G120" s="4"/>
      <c r="H120" s="4"/>
      <c r="I120" s="4"/>
      <c r="J120" s="4"/>
      <c r="K120" s="6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1"/>
      <c r="BI120" s="1"/>
      <c r="BJ120" s="1"/>
      <c r="BK120" s="1"/>
      <c r="BL120" s="1"/>
      <c r="BM120" s="1"/>
      <c r="BN120" s="1"/>
      <c r="BO120" s="1"/>
    </row>
    <row r="121" spans="1:67" ht="15" customHeight="1" x14ac:dyDescent="0.3">
      <c r="A121" s="39"/>
      <c r="B121" s="26"/>
      <c r="C121" s="5"/>
      <c r="D121" s="4"/>
      <c r="E121" s="4"/>
      <c r="F121" s="4"/>
      <c r="G121" s="4"/>
      <c r="H121" s="4"/>
      <c r="I121" s="4"/>
      <c r="J121" s="4"/>
      <c r="K121" s="6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1"/>
      <c r="BI121" s="1"/>
      <c r="BJ121" s="1"/>
      <c r="BK121" s="1"/>
      <c r="BL121" s="1"/>
      <c r="BM121" s="1"/>
      <c r="BN121" s="1"/>
      <c r="BO121" s="1"/>
    </row>
    <row r="122" spans="1:67" ht="15" customHeight="1" x14ac:dyDescent="0.3">
      <c r="A122" s="39"/>
      <c r="B122" s="26"/>
      <c r="C122" s="5"/>
      <c r="D122" s="4"/>
      <c r="E122" s="4"/>
      <c r="F122" s="4"/>
      <c r="G122" s="4"/>
      <c r="H122" s="4"/>
      <c r="I122" s="4"/>
      <c r="J122" s="4"/>
      <c r="K122" s="6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1"/>
      <c r="BI122" s="1"/>
      <c r="BJ122" s="1"/>
      <c r="BK122" s="1"/>
      <c r="BL122" s="1"/>
      <c r="BM122" s="1"/>
      <c r="BN122" s="1"/>
      <c r="BO122" s="1"/>
    </row>
    <row r="123" spans="1:67" ht="15" customHeight="1" x14ac:dyDescent="0.3">
      <c r="A123" s="39"/>
      <c r="B123" s="26"/>
      <c r="C123" s="5"/>
      <c r="D123" s="4"/>
      <c r="E123" s="4"/>
      <c r="F123" s="4"/>
      <c r="G123" s="4"/>
      <c r="H123" s="4"/>
      <c r="I123" s="4"/>
      <c r="J123" s="4"/>
      <c r="K123" s="6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1"/>
      <c r="BI123" s="1"/>
      <c r="BJ123" s="1"/>
      <c r="BK123" s="1"/>
      <c r="BL123" s="1"/>
      <c r="BM123" s="1"/>
      <c r="BN123" s="1"/>
      <c r="BO123" s="1"/>
    </row>
    <row r="124" spans="1:67" ht="15" customHeight="1" x14ac:dyDescent="0.3">
      <c r="A124" s="39"/>
      <c r="B124" s="26"/>
      <c r="C124" s="5"/>
      <c r="D124" s="4"/>
      <c r="E124" s="4"/>
      <c r="F124" s="4"/>
      <c r="G124" s="4"/>
      <c r="H124" s="4"/>
      <c r="I124" s="4"/>
      <c r="J124" s="4"/>
      <c r="K124" s="6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1"/>
      <c r="BI124" s="1"/>
      <c r="BJ124" s="1"/>
      <c r="BK124" s="1"/>
      <c r="BL124" s="1"/>
      <c r="BM124" s="1"/>
      <c r="BN124" s="1"/>
      <c r="BO124" s="1"/>
    </row>
    <row r="125" spans="1:67" ht="15" customHeight="1" x14ac:dyDescent="0.3">
      <c r="A125" s="39"/>
      <c r="B125" s="26"/>
      <c r="C125" s="5"/>
      <c r="D125" s="4"/>
      <c r="E125" s="4"/>
      <c r="F125" s="4"/>
      <c r="G125" s="4"/>
      <c r="H125" s="4"/>
      <c r="I125" s="4"/>
      <c r="J125" s="4"/>
      <c r="K125" s="6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1"/>
      <c r="BI125" s="1"/>
      <c r="BJ125" s="1"/>
      <c r="BK125" s="1"/>
      <c r="BL125" s="1"/>
      <c r="BM125" s="1"/>
      <c r="BN125" s="1"/>
      <c r="BO125" s="1"/>
    </row>
    <row r="126" spans="1:67" ht="15" customHeight="1" x14ac:dyDescent="0.3">
      <c r="A126" s="39"/>
      <c r="B126" s="26"/>
      <c r="C126" s="5"/>
      <c r="D126" s="4"/>
      <c r="E126" s="4"/>
      <c r="F126" s="4"/>
      <c r="G126" s="4"/>
      <c r="H126" s="4"/>
      <c r="I126" s="4"/>
      <c r="J126" s="4"/>
      <c r="K126" s="6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1"/>
      <c r="BI126" s="1"/>
      <c r="BJ126" s="1"/>
      <c r="BK126" s="1"/>
      <c r="BL126" s="1"/>
      <c r="BM126" s="1"/>
      <c r="BN126" s="1"/>
      <c r="BO126" s="1"/>
    </row>
    <row r="127" spans="1:67" ht="15" customHeight="1" x14ac:dyDescent="0.3">
      <c r="A127" s="39"/>
      <c r="B127" s="26"/>
      <c r="C127" s="5"/>
      <c r="D127" s="4"/>
      <c r="E127" s="4"/>
      <c r="F127" s="4"/>
      <c r="G127" s="4"/>
      <c r="H127" s="4"/>
      <c r="I127" s="4"/>
      <c r="J127" s="4"/>
      <c r="K127" s="6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1"/>
      <c r="BI127" s="1"/>
      <c r="BJ127" s="1"/>
      <c r="BK127" s="1"/>
      <c r="BL127" s="1"/>
      <c r="BM127" s="1"/>
      <c r="BN127" s="1"/>
      <c r="BO127" s="1"/>
    </row>
    <row r="128" spans="1:67" ht="15" customHeight="1" x14ac:dyDescent="0.3">
      <c r="A128" s="39"/>
      <c r="B128" s="26"/>
      <c r="C128" s="5"/>
      <c r="D128" s="4"/>
      <c r="E128" s="4"/>
      <c r="F128" s="4"/>
      <c r="G128" s="4"/>
      <c r="H128" s="4"/>
      <c r="I128" s="4"/>
      <c r="J128" s="4"/>
      <c r="K128" s="6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1"/>
      <c r="BI128" s="1"/>
      <c r="BJ128" s="1"/>
      <c r="BK128" s="1"/>
      <c r="BL128" s="1"/>
      <c r="BM128" s="1"/>
      <c r="BN128" s="1"/>
      <c r="BO128" s="1"/>
    </row>
    <row r="129" spans="1:67" ht="15" customHeight="1" x14ac:dyDescent="0.3">
      <c r="A129" s="39"/>
      <c r="B129" s="26"/>
      <c r="C129" s="5"/>
      <c r="D129" s="4"/>
      <c r="E129" s="4"/>
      <c r="F129" s="4"/>
      <c r="G129" s="4"/>
      <c r="H129" s="4"/>
      <c r="I129" s="4"/>
      <c r="J129" s="4"/>
      <c r="K129" s="6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1"/>
      <c r="BI129" s="1"/>
      <c r="BJ129" s="1"/>
      <c r="BK129" s="1"/>
      <c r="BL129" s="1"/>
      <c r="BM129" s="1"/>
      <c r="BN129" s="1"/>
      <c r="BO129" s="1"/>
    </row>
    <row r="130" spans="1:67" ht="15" customHeight="1" x14ac:dyDescent="0.3">
      <c r="A130" s="39"/>
      <c r="B130" s="26"/>
      <c r="C130" s="5"/>
      <c r="D130" s="4"/>
      <c r="E130" s="4"/>
      <c r="F130" s="4"/>
      <c r="G130" s="4"/>
      <c r="H130" s="4"/>
      <c r="I130" s="4"/>
      <c r="J130" s="4"/>
      <c r="K130" s="6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1"/>
      <c r="BI130" s="1"/>
      <c r="BJ130" s="1"/>
      <c r="BK130" s="1"/>
      <c r="BL130" s="1"/>
      <c r="BM130" s="1"/>
      <c r="BN130" s="1"/>
      <c r="BO130" s="1"/>
    </row>
    <row r="131" spans="1:67" ht="15" customHeight="1" x14ac:dyDescent="0.3">
      <c r="A131" s="39"/>
      <c r="B131" s="26"/>
      <c r="C131" s="5"/>
      <c r="D131" s="4"/>
      <c r="E131" s="4"/>
      <c r="F131" s="4"/>
      <c r="G131" s="4"/>
      <c r="H131" s="4"/>
      <c r="I131" s="4"/>
      <c r="J131" s="4"/>
      <c r="K131" s="6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1"/>
      <c r="BI131" s="1"/>
      <c r="BJ131" s="1"/>
      <c r="BK131" s="1"/>
      <c r="BL131" s="1"/>
      <c r="BM131" s="1"/>
      <c r="BN131" s="1"/>
      <c r="BO131" s="1"/>
    </row>
    <row r="132" spans="1:67" ht="15" customHeight="1" x14ac:dyDescent="0.3">
      <c r="A132" s="39"/>
      <c r="B132" s="26"/>
      <c r="C132" s="5"/>
      <c r="D132" s="4"/>
      <c r="E132" s="4"/>
      <c r="F132" s="4"/>
      <c r="G132" s="4"/>
      <c r="H132" s="4"/>
      <c r="I132" s="4"/>
      <c r="J132" s="4"/>
      <c r="K132" s="6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1"/>
      <c r="BI132" s="1"/>
      <c r="BJ132" s="1"/>
      <c r="BK132" s="1"/>
      <c r="BL132" s="1"/>
      <c r="BM132" s="1"/>
      <c r="BN132" s="1"/>
      <c r="BO132" s="1"/>
    </row>
    <row r="133" spans="1:67" ht="15" customHeight="1" x14ac:dyDescent="0.3">
      <c r="A133" s="39"/>
      <c r="B133" s="26"/>
      <c r="C133" s="5"/>
      <c r="D133" s="4"/>
      <c r="E133" s="4"/>
      <c r="F133" s="4"/>
      <c r="G133" s="4"/>
      <c r="H133" s="4"/>
      <c r="I133" s="4"/>
      <c r="J133" s="4"/>
      <c r="K133" s="6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1"/>
      <c r="BI133" s="1"/>
      <c r="BJ133" s="1"/>
      <c r="BK133" s="1"/>
      <c r="BL133" s="1"/>
      <c r="BM133" s="1"/>
      <c r="BN133" s="1"/>
      <c r="BO133" s="1"/>
    </row>
    <row r="134" spans="1:67" ht="15" customHeight="1" x14ac:dyDescent="0.3">
      <c r="A134" s="39"/>
      <c r="B134" s="26"/>
      <c r="C134" s="5"/>
      <c r="D134" s="4"/>
      <c r="E134" s="4"/>
      <c r="F134" s="4"/>
      <c r="G134" s="4"/>
      <c r="H134" s="4"/>
      <c r="I134" s="4"/>
      <c r="J134" s="4"/>
      <c r="K134" s="6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1"/>
      <c r="BI134" s="1"/>
      <c r="BJ134" s="1"/>
      <c r="BK134" s="1"/>
      <c r="BL134" s="1"/>
      <c r="BM134" s="1"/>
      <c r="BN134" s="1"/>
      <c r="BO134" s="1"/>
    </row>
    <row r="135" spans="1:67" ht="15" customHeight="1" x14ac:dyDescent="0.3">
      <c r="A135" s="39"/>
      <c r="B135" s="26"/>
      <c r="C135" s="5"/>
      <c r="D135" s="4"/>
      <c r="E135" s="4"/>
      <c r="F135" s="4"/>
      <c r="G135" s="4"/>
      <c r="H135" s="4"/>
      <c r="I135" s="4"/>
      <c r="J135" s="4"/>
      <c r="K135" s="6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1"/>
      <c r="BI135" s="1"/>
      <c r="BJ135" s="1"/>
      <c r="BK135" s="1"/>
      <c r="BL135" s="1"/>
      <c r="BM135" s="1"/>
      <c r="BN135" s="1"/>
      <c r="BO135" s="1"/>
    </row>
    <row r="136" spans="1:67" ht="15" customHeight="1" x14ac:dyDescent="0.3">
      <c r="A136" s="39"/>
      <c r="B136" s="26"/>
      <c r="C136" s="5"/>
      <c r="D136" s="4"/>
      <c r="E136" s="4"/>
      <c r="F136" s="4"/>
      <c r="G136" s="4"/>
      <c r="H136" s="4"/>
      <c r="I136" s="4"/>
      <c r="J136" s="4"/>
      <c r="K136" s="6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1"/>
      <c r="BI136" s="1"/>
      <c r="BJ136" s="1"/>
      <c r="BK136" s="1"/>
      <c r="BL136" s="1"/>
      <c r="BM136" s="1"/>
      <c r="BN136" s="1"/>
      <c r="BO136" s="1"/>
    </row>
    <row r="137" spans="1:67" ht="15" customHeight="1" x14ac:dyDescent="0.3">
      <c r="A137" s="39"/>
      <c r="B137" s="26"/>
      <c r="C137" s="5"/>
      <c r="D137" s="4"/>
      <c r="E137" s="4"/>
      <c r="F137" s="4"/>
      <c r="G137" s="4"/>
      <c r="H137" s="4"/>
      <c r="I137" s="4"/>
      <c r="J137" s="4"/>
      <c r="K137" s="6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1"/>
      <c r="BI137" s="1"/>
      <c r="BJ137" s="1"/>
      <c r="BK137" s="1"/>
      <c r="BL137" s="1"/>
      <c r="BM137" s="1"/>
      <c r="BN137" s="1"/>
      <c r="BO137" s="1"/>
    </row>
    <row r="138" spans="1:67" ht="15" customHeight="1" x14ac:dyDescent="0.3">
      <c r="A138" s="39"/>
      <c r="B138" s="26"/>
      <c r="C138" s="5"/>
      <c r="D138" s="4"/>
      <c r="E138" s="4"/>
      <c r="F138" s="4"/>
      <c r="G138" s="4"/>
      <c r="H138" s="4"/>
      <c r="I138" s="4"/>
      <c r="J138" s="4"/>
      <c r="K138" s="6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1"/>
      <c r="BI138" s="1"/>
      <c r="BJ138" s="1"/>
      <c r="BK138" s="1"/>
      <c r="BL138" s="1"/>
      <c r="BM138" s="1"/>
      <c r="BN138" s="1"/>
      <c r="BO138" s="1"/>
    </row>
    <row r="139" spans="1:67" ht="15" customHeight="1" x14ac:dyDescent="0.3">
      <c r="A139" s="39"/>
      <c r="B139" s="26"/>
      <c r="C139" s="5"/>
      <c r="D139" s="4"/>
      <c r="E139" s="4"/>
      <c r="F139" s="4"/>
      <c r="G139" s="4"/>
      <c r="H139" s="4"/>
      <c r="I139" s="4"/>
      <c r="J139" s="4"/>
      <c r="K139" s="6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1"/>
      <c r="BI139" s="1"/>
      <c r="BJ139" s="1"/>
      <c r="BK139" s="1"/>
      <c r="BL139" s="1"/>
      <c r="BM139" s="1"/>
      <c r="BN139" s="1"/>
      <c r="BO139" s="1"/>
    </row>
    <row r="140" spans="1:67" ht="15" customHeight="1" x14ac:dyDescent="0.3">
      <c r="A140" s="39"/>
      <c r="B140" s="26"/>
      <c r="C140" s="5"/>
      <c r="D140" s="4"/>
      <c r="E140" s="4"/>
      <c r="F140" s="4"/>
      <c r="G140" s="4"/>
      <c r="H140" s="4"/>
      <c r="I140" s="4"/>
      <c r="J140" s="4"/>
      <c r="K140" s="6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1"/>
      <c r="BI140" s="1"/>
      <c r="BJ140" s="1"/>
      <c r="BK140" s="1"/>
      <c r="BL140" s="1"/>
      <c r="BM140" s="1"/>
      <c r="BN140" s="1"/>
      <c r="BO140" s="1"/>
    </row>
    <row r="141" spans="1:67" ht="15" customHeight="1" x14ac:dyDescent="0.3">
      <c r="A141" s="39"/>
      <c r="B141" s="26"/>
      <c r="C141" s="5"/>
      <c r="D141" s="4"/>
      <c r="E141" s="4"/>
      <c r="F141" s="4"/>
      <c r="G141" s="4"/>
      <c r="H141" s="4"/>
      <c r="I141" s="4"/>
      <c r="J141" s="4"/>
      <c r="K141" s="6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1"/>
      <c r="BI141" s="1"/>
      <c r="BJ141" s="1"/>
      <c r="BK141" s="1"/>
      <c r="BL141" s="1"/>
      <c r="BM141" s="1"/>
      <c r="BN141" s="1"/>
      <c r="BO141" s="1"/>
    </row>
    <row r="142" spans="1:67" ht="15" customHeight="1" x14ac:dyDescent="0.3">
      <c r="A142" s="39"/>
      <c r="B142" s="26"/>
      <c r="C142" s="5"/>
      <c r="D142" s="4"/>
      <c r="E142" s="4"/>
      <c r="F142" s="4"/>
      <c r="G142" s="4"/>
      <c r="H142" s="4"/>
      <c r="I142" s="4"/>
      <c r="J142" s="4"/>
      <c r="K142" s="6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1"/>
      <c r="BI142" s="1"/>
      <c r="BJ142" s="1"/>
      <c r="BK142" s="1"/>
      <c r="BL142" s="1"/>
      <c r="BM142" s="1"/>
      <c r="BN142" s="1"/>
      <c r="BO142" s="1"/>
    </row>
    <row r="143" spans="1:67" ht="15" customHeight="1" x14ac:dyDescent="0.3">
      <c r="A143" s="39"/>
      <c r="B143" s="26"/>
      <c r="C143" s="5"/>
      <c r="D143" s="4"/>
      <c r="E143" s="4"/>
      <c r="F143" s="4"/>
      <c r="G143" s="4"/>
      <c r="H143" s="4"/>
      <c r="I143" s="4"/>
      <c r="J143" s="4"/>
      <c r="K143" s="6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1"/>
      <c r="BI143" s="1"/>
      <c r="BJ143" s="1"/>
      <c r="BK143" s="1"/>
      <c r="BL143" s="1"/>
      <c r="BM143" s="1"/>
      <c r="BN143" s="1"/>
      <c r="BO143" s="1"/>
    </row>
    <row r="144" spans="1:67" ht="15" customHeight="1" x14ac:dyDescent="0.3">
      <c r="A144" s="39"/>
      <c r="B144" s="26"/>
      <c r="C144" s="5"/>
      <c r="D144" s="4"/>
      <c r="E144" s="4"/>
      <c r="F144" s="4"/>
      <c r="G144" s="4"/>
      <c r="H144" s="4"/>
      <c r="I144" s="4"/>
      <c r="J144" s="4"/>
      <c r="K144" s="6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1"/>
      <c r="BI144" s="1"/>
      <c r="BJ144" s="1"/>
      <c r="BK144" s="1"/>
      <c r="BL144" s="1"/>
      <c r="BM144" s="1"/>
      <c r="BN144" s="1"/>
      <c r="BO144" s="1"/>
    </row>
    <row r="145" spans="1:67" ht="15" customHeight="1" x14ac:dyDescent="0.3">
      <c r="A145" s="39"/>
      <c r="B145" s="26"/>
      <c r="C145" s="5"/>
      <c r="D145" s="4"/>
      <c r="E145" s="4"/>
      <c r="F145" s="4"/>
      <c r="G145" s="4"/>
      <c r="H145" s="4"/>
      <c r="I145" s="4"/>
      <c r="J145" s="4"/>
      <c r="K145" s="6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1"/>
      <c r="BI145" s="1"/>
      <c r="BJ145" s="1"/>
      <c r="BK145" s="1"/>
      <c r="BL145" s="1"/>
      <c r="BM145" s="1"/>
      <c r="BN145" s="1"/>
      <c r="BO145" s="1"/>
    </row>
    <row r="146" spans="1:67" ht="15" customHeight="1" x14ac:dyDescent="0.3">
      <c r="A146" s="39"/>
      <c r="B146" s="26"/>
      <c r="C146" s="5"/>
      <c r="D146" s="4"/>
      <c r="E146" s="4"/>
      <c r="F146" s="4"/>
      <c r="G146" s="4"/>
      <c r="H146" s="4"/>
      <c r="I146" s="4"/>
      <c r="J146" s="4"/>
      <c r="K146" s="6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1"/>
      <c r="BI146" s="1"/>
      <c r="BJ146" s="1"/>
      <c r="BK146" s="1"/>
      <c r="BL146" s="1"/>
      <c r="BM146" s="1"/>
      <c r="BN146" s="1"/>
      <c r="BO146" s="1"/>
    </row>
    <row r="147" spans="1:67" ht="15" customHeight="1" x14ac:dyDescent="0.3">
      <c r="A147" s="39"/>
      <c r="B147" s="26"/>
      <c r="C147" s="5"/>
      <c r="D147" s="4"/>
      <c r="E147" s="4"/>
      <c r="F147" s="4"/>
      <c r="G147" s="4"/>
      <c r="H147" s="4"/>
      <c r="I147" s="4"/>
      <c r="J147" s="4"/>
      <c r="K147" s="6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1"/>
      <c r="BI147" s="1"/>
      <c r="BJ147" s="1"/>
      <c r="BK147" s="1"/>
      <c r="BL147" s="1"/>
      <c r="BM147" s="1"/>
      <c r="BN147" s="1"/>
      <c r="BO147" s="1"/>
    </row>
    <row r="148" spans="1:67" ht="15" customHeight="1" x14ac:dyDescent="0.3">
      <c r="A148" s="39"/>
      <c r="B148" s="26"/>
      <c r="C148" s="5"/>
      <c r="D148" s="4"/>
      <c r="E148" s="4"/>
      <c r="F148" s="4"/>
      <c r="G148" s="4"/>
      <c r="H148" s="4"/>
      <c r="I148" s="4"/>
      <c r="J148" s="4"/>
      <c r="K148" s="6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1"/>
      <c r="BI148" s="1"/>
      <c r="BJ148" s="1"/>
      <c r="BK148" s="1"/>
      <c r="BL148" s="1"/>
      <c r="BM148" s="1"/>
      <c r="BN148" s="1"/>
      <c r="BO148" s="1"/>
    </row>
    <row r="149" spans="1:67" ht="15" customHeight="1" x14ac:dyDescent="0.3">
      <c r="A149" s="39"/>
      <c r="B149" s="26"/>
      <c r="C149" s="5"/>
      <c r="D149" s="4"/>
      <c r="E149" s="4"/>
      <c r="F149" s="4"/>
      <c r="G149" s="4"/>
      <c r="H149" s="4"/>
      <c r="I149" s="4"/>
      <c r="J149" s="4"/>
      <c r="K149" s="6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1"/>
      <c r="BI149" s="1"/>
      <c r="BJ149" s="1"/>
      <c r="BK149" s="1"/>
      <c r="BL149" s="1"/>
      <c r="BM149" s="1"/>
      <c r="BN149" s="1"/>
      <c r="BO149" s="1"/>
    </row>
    <row r="150" spans="1:67" ht="15" customHeight="1" x14ac:dyDescent="0.3">
      <c r="A150" s="39"/>
      <c r="B150" s="26"/>
      <c r="C150" s="5"/>
      <c r="D150" s="4"/>
      <c r="E150" s="4"/>
      <c r="F150" s="4"/>
      <c r="G150" s="4"/>
      <c r="H150" s="4"/>
      <c r="I150" s="4"/>
      <c r="J150" s="4"/>
      <c r="K150" s="6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1"/>
      <c r="BI150" s="1"/>
      <c r="BJ150" s="1"/>
      <c r="BK150" s="1"/>
      <c r="BL150" s="1"/>
      <c r="BM150" s="1"/>
      <c r="BN150" s="1"/>
      <c r="BO150" s="1"/>
    </row>
    <row r="151" spans="1:67" ht="15" customHeight="1" x14ac:dyDescent="0.3">
      <c r="A151" s="39"/>
      <c r="B151" s="26"/>
      <c r="C151" s="5"/>
      <c r="D151" s="4"/>
      <c r="E151" s="4"/>
      <c r="F151" s="4"/>
      <c r="G151" s="4"/>
      <c r="H151" s="4"/>
      <c r="I151" s="4"/>
      <c r="J151" s="4"/>
      <c r="K151" s="6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1"/>
      <c r="BI151" s="1"/>
      <c r="BJ151" s="1"/>
      <c r="BK151" s="1"/>
      <c r="BL151" s="1"/>
      <c r="BM151" s="1"/>
      <c r="BN151" s="1"/>
      <c r="BO151" s="1"/>
    </row>
    <row r="152" spans="1:67" ht="15" customHeight="1" x14ac:dyDescent="0.3">
      <c r="A152" s="39"/>
      <c r="B152" s="26"/>
      <c r="C152" s="5"/>
      <c r="D152" s="4"/>
      <c r="E152" s="4"/>
      <c r="F152" s="4"/>
      <c r="G152" s="4"/>
      <c r="H152" s="4"/>
      <c r="I152" s="4"/>
      <c r="J152" s="4"/>
      <c r="K152" s="6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1"/>
      <c r="BI152" s="1"/>
      <c r="BJ152" s="1"/>
      <c r="BK152" s="1"/>
      <c r="BL152" s="1"/>
      <c r="BM152" s="1"/>
      <c r="BN152" s="1"/>
      <c r="BO152" s="1"/>
    </row>
    <row r="153" spans="1:67" ht="15" customHeight="1" x14ac:dyDescent="0.3">
      <c r="A153" s="39"/>
      <c r="B153" s="26"/>
      <c r="C153" s="5"/>
      <c r="D153" s="4"/>
      <c r="E153" s="4"/>
      <c r="F153" s="4"/>
      <c r="G153" s="4"/>
      <c r="H153" s="4"/>
      <c r="I153" s="4"/>
      <c r="J153" s="4"/>
      <c r="K153" s="6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1"/>
      <c r="BI153" s="1"/>
      <c r="BJ153" s="1"/>
      <c r="BK153" s="1"/>
      <c r="BL153" s="1"/>
      <c r="BM153" s="1"/>
      <c r="BN153" s="1"/>
      <c r="BO153" s="1"/>
    </row>
    <row r="154" spans="1:67" ht="15" customHeight="1" x14ac:dyDescent="0.3">
      <c r="A154" s="39"/>
      <c r="B154" s="26"/>
      <c r="C154" s="5"/>
      <c r="D154" s="4"/>
      <c r="E154" s="4"/>
      <c r="F154" s="4"/>
      <c r="G154" s="4"/>
      <c r="H154" s="4"/>
      <c r="I154" s="4"/>
      <c r="J154" s="4"/>
      <c r="K154" s="6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1"/>
      <c r="BI154" s="1"/>
      <c r="BJ154" s="1"/>
      <c r="BK154" s="1"/>
      <c r="BL154" s="1"/>
      <c r="BM154" s="1"/>
      <c r="BN154" s="1"/>
      <c r="BO154" s="1"/>
    </row>
    <row r="155" spans="1:67" ht="15" customHeight="1" x14ac:dyDescent="0.3">
      <c r="A155" s="39"/>
      <c r="B155" s="26"/>
      <c r="C155" s="5"/>
      <c r="D155" s="4"/>
      <c r="E155" s="4"/>
      <c r="F155" s="4"/>
      <c r="G155" s="4"/>
      <c r="H155" s="4"/>
      <c r="I155" s="4"/>
      <c r="J155" s="4"/>
      <c r="K155" s="6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1"/>
      <c r="BI155" s="1"/>
      <c r="BJ155" s="1"/>
      <c r="BK155" s="1"/>
      <c r="BL155" s="1"/>
      <c r="BM155" s="1"/>
      <c r="BN155" s="1"/>
      <c r="BO155" s="1"/>
    </row>
    <row r="156" spans="1:67" ht="15" customHeight="1" x14ac:dyDescent="0.3">
      <c r="A156" s="39"/>
      <c r="B156" s="26"/>
      <c r="C156" s="5"/>
      <c r="D156" s="4"/>
      <c r="E156" s="4"/>
      <c r="F156" s="4"/>
      <c r="G156" s="4"/>
      <c r="H156" s="4"/>
      <c r="I156" s="4"/>
      <c r="J156" s="4"/>
      <c r="K156" s="6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1"/>
      <c r="BI156" s="1"/>
      <c r="BJ156" s="1"/>
      <c r="BK156" s="1"/>
      <c r="BL156" s="1"/>
      <c r="BM156" s="1"/>
      <c r="BN156" s="1"/>
      <c r="BO156" s="1"/>
    </row>
    <row r="157" spans="1:67" ht="15" customHeight="1" x14ac:dyDescent="0.3">
      <c r="A157" s="39"/>
      <c r="B157" s="26"/>
      <c r="C157" s="5"/>
      <c r="D157" s="4"/>
      <c r="E157" s="4"/>
      <c r="F157" s="4"/>
      <c r="G157" s="4"/>
      <c r="H157" s="4"/>
      <c r="I157" s="4"/>
      <c r="J157" s="4"/>
      <c r="K157" s="6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1"/>
      <c r="BI157" s="1"/>
      <c r="BJ157" s="1"/>
      <c r="BK157" s="1"/>
      <c r="BL157" s="1"/>
      <c r="BM157" s="1"/>
      <c r="BN157" s="1"/>
      <c r="BO157" s="1"/>
    </row>
    <row r="158" spans="1:67" ht="15" customHeight="1" x14ac:dyDescent="0.3">
      <c r="A158" s="39"/>
      <c r="B158" s="26"/>
      <c r="C158" s="5"/>
      <c r="D158" s="4"/>
      <c r="E158" s="4"/>
      <c r="F158" s="4"/>
      <c r="G158" s="4"/>
      <c r="H158" s="4"/>
      <c r="I158" s="4"/>
      <c r="J158" s="4"/>
      <c r="K158" s="6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1"/>
      <c r="BI158" s="1"/>
      <c r="BJ158" s="1"/>
      <c r="BK158" s="1"/>
      <c r="BL158" s="1"/>
      <c r="BM158" s="1"/>
      <c r="BN158" s="1"/>
      <c r="BO158" s="1"/>
    </row>
    <row r="159" spans="1:67" ht="15" customHeight="1" x14ac:dyDescent="0.3">
      <c r="A159" s="39"/>
      <c r="B159" s="26"/>
      <c r="C159" s="5"/>
      <c r="D159" s="4"/>
      <c r="E159" s="4"/>
      <c r="F159" s="4"/>
      <c r="G159" s="4"/>
      <c r="H159" s="4"/>
      <c r="I159" s="4"/>
      <c r="J159" s="4"/>
      <c r="K159" s="6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1"/>
      <c r="BI159" s="1"/>
      <c r="BJ159" s="1"/>
      <c r="BK159" s="1"/>
      <c r="BL159" s="1"/>
      <c r="BM159" s="1"/>
      <c r="BN159" s="1"/>
      <c r="BO159" s="1"/>
    </row>
    <row r="160" spans="1:67" ht="15" customHeight="1" x14ac:dyDescent="0.3">
      <c r="A160" s="39"/>
      <c r="B160" s="26"/>
      <c r="C160" s="5"/>
      <c r="D160" s="4"/>
      <c r="E160" s="4"/>
      <c r="F160" s="4"/>
      <c r="G160" s="4"/>
      <c r="H160" s="4"/>
      <c r="I160" s="4"/>
      <c r="J160" s="4"/>
      <c r="K160" s="6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1"/>
      <c r="BI160" s="1"/>
      <c r="BJ160" s="1"/>
      <c r="BK160" s="1"/>
      <c r="BL160" s="1"/>
      <c r="BM160" s="1"/>
      <c r="BN160" s="1"/>
      <c r="BO160" s="1"/>
    </row>
    <row r="161" spans="1:67" ht="15" customHeight="1" x14ac:dyDescent="0.3">
      <c r="A161" s="39"/>
      <c r="B161" s="26"/>
      <c r="C161" s="5"/>
      <c r="D161" s="4"/>
      <c r="E161" s="4"/>
      <c r="F161" s="4"/>
      <c r="G161" s="4"/>
      <c r="H161" s="4"/>
      <c r="I161" s="4"/>
      <c r="J161" s="4"/>
      <c r="K161" s="6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1"/>
      <c r="BI161" s="1"/>
      <c r="BJ161" s="1"/>
      <c r="BK161" s="1"/>
      <c r="BL161" s="1"/>
      <c r="BM161" s="1"/>
      <c r="BN161" s="1"/>
      <c r="BO161" s="1"/>
    </row>
    <row r="162" spans="1:67" ht="15" customHeight="1" x14ac:dyDescent="0.3">
      <c r="A162" s="39"/>
      <c r="B162" s="26"/>
      <c r="C162" s="5"/>
      <c r="D162" s="4"/>
      <c r="E162" s="4"/>
      <c r="F162" s="4"/>
      <c r="G162" s="4"/>
      <c r="H162" s="4"/>
      <c r="I162" s="4"/>
      <c r="J162" s="4"/>
      <c r="K162" s="6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1"/>
      <c r="BI162" s="1"/>
      <c r="BJ162" s="1"/>
      <c r="BK162" s="1"/>
      <c r="BL162" s="1"/>
      <c r="BM162" s="1"/>
      <c r="BN162" s="1"/>
      <c r="BO162" s="1"/>
    </row>
    <row r="163" spans="1:67" ht="15" customHeight="1" x14ac:dyDescent="0.3">
      <c r="A163" s="39"/>
      <c r="B163" s="26"/>
      <c r="C163" s="5"/>
      <c r="D163" s="4"/>
      <c r="E163" s="4"/>
      <c r="F163" s="4"/>
      <c r="G163" s="4"/>
      <c r="H163" s="4"/>
      <c r="I163" s="4"/>
      <c r="J163" s="4"/>
      <c r="K163" s="6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1"/>
      <c r="BI163" s="1"/>
      <c r="BJ163" s="1"/>
      <c r="BK163" s="1"/>
      <c r="BL163" s="1"/>
      <c r="BM163" s="1"/>
      <c r="BN163" s="1"/>
      <c r="BO163" s="1"/>
    </row>
    <row r="164" spans="1:67" ht="15" customHeight="1" x14ac:dyDescent="0.3">
      <c r="A164" s="39"/>
      <c r="B164" s="26"/>
      <c r="C164" s="5"/>
      <c r="D164" s="4"/>
      <c r="E164" s="4"/>
      <c r="F164" s="4"/>
      <c r="G164" s="4"/>
      <c r="H164" s="4"/>
      <c r="I164" s="4"/>
      <c r="J164" s="4"/>
      <c r="K164" s="6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1"/>
      <c r="BI164" s="1"/>
      <c r="BJ164" s="1"/>
      <c r="BK164" s="1"/>
      <c r="BL164" s="1"/>
      <c r="BM164" s="1"/>
      <c r="BN164" s="1"/>
      <c r="BO164" s="1"/>
    </row>
    <row r="165" spans="1:67" ht="15" customHeight="1" x14ac:dyDescent="0.3">
      <c r="A165" s="39"/>
      <c r="B165" s="26"/>
      <c r="C165" s="5"/>
      <c r="D165" s="4"/>
      <c r="E165" s="4"/>
      <c r="F165" s="4"/>
      <c r="G165" s="4"/>
      <c r="H165" s="4"/>
      <c r="I165" s="4"/>
      <c r="J165" s="4"/>
      <c r="K165" s="6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1"/>
      <c r="BI165" s="1"/>
      <c r="BJ165" s="1"/>
      <c r="BK165" s="1"/>
      <c r="BL165" s="1"/>
      <c r="BM165" s="1"/>
      <c r="BN165" s="1"/>
      <c r="BO165" s="1"/>
    </row>
    <row r="166" spans="1:67" ht="15" customHeight="1" x14ac:dyDescent="0.3">
      <c r="A166" s="39"/>
      <c r="B166" s="26"/>
      <c r="C166" s="5"/>
      <c r="D166" s="4"/>
      <c r="E166" s="4"/>
      <c r="F166" s="4"/>
      <c r="G166" s="4"/>
      <c r="H166" s="4"/>
      <c r="I166" s="4"/>
      <c r="J166" s="4"/>
      <c r="K166" s="6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1"/>
      <c r="BI166" s="1"/>
      <c r="BJ166" s="1"/>
      <c r="BK166" s="1"/>
      <c r="BL166" s="1"/>
      <c r="BM166" s="1"/>
      <c r="BN166" s="1"/>
      <c r="BO166" s="1"/>
    </row>
    <row r="167" spans="1:67" ht="15" customHeight="1" x14ac:dyDescent="0.3">
      <c r="A167" s="39"/>
      <c r="B167" s="26"/>
      <c r="C167" s="5"/>
      <c r="D167" s="4"/>
      <c r="E167" s="4"/>
      <c r="F167" s="4"/>
      <c r="G167" s="4"/>
      <c r="H167" s="4"/>
      <c r="I167" s="4"/>
      <c r="J167" s="4"/>
      <c r="K167" s="6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1"/>
      <c r="BI167" s="1"/>
      <c r="BJ167" s="1"/>
      <c r="BK167" s="1"/>
      <c r="BL167" s="1"/>
      <c r="BM167" s="1"/>
      <c r="BN167" s="1"/>
      <c r="BO167" s="1"/>
    </row>
    <row r="168" spans="1:67" ht="15" customHeight="1" x14ac:dyDescent="0.3">
      <c r="A168" s="39"/>
      <c r="B168" s="26"/>
      <c r="C168" s="5"/>
      <c r="D168" s="4"/>
      <c r="E168" s="4"/>
      <c r="F168" s="4"/>
      <c r="G168" s="4"/>
      <c r="H168" s="4"/>
      <c r="I168" s="4"/>
      <c r="J168" s="4"/>
      <c r="K168" s="6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1"/>
      <c r="BI168" s="1"/>
      <c r="BJ168" s="1"/>
      <c r="BK168" s="1"/>
      <c r="BL168" s="1"/>
      <c r="BM168" s="1"/>
      <c r="BN168" s="1"/>
      <c r="BO168" s="1"/>
    </row>
    <row r="169" spans="1:67" ht="15" customHeight="1" x14ac:dyDescent="0.3">
      <c r="A169" s="39"/>
      <c r="B169" s="26"/>
      <c r="C169" s="5"/>
      <c r="D169" s="4"/>
      <c r="E169" s="4"/>
      <c r="F169" s="4"/>
      <c r="G169" s="4"/>
      <c r="H169" s="4"/>
      <c r="I169" s="4"/>
      <c r="J169" s="4"/>
      <c r="K169" s="6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1"/>
      <c r="BI169" s="1"/>
      <c r="BJ169" s="1"/>
      <c r="BK169" s="1"/>
      <c r="BL169" s="1"/>
      <c r="BM169" s="1"/>
      <c r="BN169" s="1"/>
      <c r="BO169" s="1"/>
    </row>
    <row r="170" spans="1:67" ht="15" customHeight="1" x14ac:dyDescent="0.3">
      <c r="A170" s="39"/>
      <c r="B170" s="26"/>
      <c r="C170" s="5"/>
      <c r="D170" s="4"/>
      <c r="E170" s="4"/>
      <c r="F170" s="4"/>
      <c r="G170" s="4"/>
      <c r="H170" s="4"/>
      <c r="I170" s="4"/>
      <c r="J170" s="4"/>
      <c r="K170" s="6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1"/>
      <c r="BI170" s="1"/>
      <c r="BJ170" s="1"/>
      <c r="BK170" s="1"/>
      <c r="BL170" s="1"/>
      <c r="BM170" s="1"/>
      <c r="BN170" s="1"/>
      <c r="BO170" s="1"/>
    </row>
    <row r="171" spans="1:67" ht="15" customHeight="1" x14ac:dyDescent="0.3">
      <c r="A171" s="39"/>
      <c r="B171" s="26"/>
      <c r="C171" s="5"/>
      <c r="D171" s="4"/>
      <c r="E171" s="4"/>
      <c r="F171" s="4"/>
      <c r="G171" s="4"/>
      <c r="H171" s="4"/>
      <c r="I171" s="4"/>
      <c r="J171" s="4"/>
      <c r="K171" s="6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1"/>
      <c r="BI171" s="1"/>
      <c r="BJ171" s="1"/>
      <c r="BK171" s="1"/>
      <c r="BL171" s="1"/>
      <c r="BM171" s="1"/>
      <c r="BN171" s="1"/>
      <c r="BO171" s="1"/>
    </row>
    <row r="172" spans="1:67" ht="15" customHeight="1" x14ac:dyDescent="0.3">
      <c r="A172" s="39"/>
      <c r="B172" s="26"/>
      <c r="C172" s="5"/>
      <c r="D172" s="4"/>
      <c r="E172" s="4"/>
      <c r="F172" s="4"/>
      <c r="G172" s="4"/>
      <c r="H172" s="4"/>
      <c r="I172" s="4"/>
      <c r="J172" s="4"/>
      <c r="K172" s="6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1"/>
      <c r="BI172" s="1"/>
      <c r="BJ172" s="1"/>
      <c r="BK172" s="1"/>
      <c r="BL172" s="1"/>
      <c r="BM172" s="1"/>
      <c r="BN172" s="1"/>
      <c r="BO172" s="1"/>
    </row>
    <row r="173" spans="1:67" ht="15" customHeight="1" x14ac:dyDescent="0.3">
      <c r="A173" s="39"/>
      <c r="B173" s="26"/>
      <c r="C173" s="5"/>
      <c r="D173" s="4"/>
      <c r="E173" s="4"/>
      <c r="F173" s="4"/>
      <c r="G173" s="4"/>
      <c r="H173" s="4"/>
      <c r="I173" s="4"/>
      <c r="J173" s="4"/>
      <c r="K173" s="6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1"/>
      <c r="BI173" s="1"/>
      <c r="BJ173" s="1"/>
      <c r="BK173" s="1"/>
      <c r="BL173" s="1"/>
      <c r="BM173" s="1"/>
      <c r="BN173" s="1"/>
      <c r="BO173" s="1"/>
    </row>
    <row r="174" spans="1:67" ht="15" customHeight="1" x14ac:dyDescent="0.3">
      <c r="A174" s="39"/>
      <c r="B174" s="26"/>
      <c r="C174" s="5"/>
      <c r="D174" s="4"/>
      <c r="E174" s="4"/>
      <c r="F174" s="4"/>
      <c r="G174" s="4"/>
      <c r="H174" s="4"/>
      <c r="I174" s="4"/>
      <c r="J174" s="4"/>
      <c r="K174" s="6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1"/>
      <c r="BI174" s="1"/>
      <c r="BJ174" s="1"/>
      <c r="BK174" s="1"/>
      <c r="BL174" s="1"/>
      <c r="BM174" s="1"/>
      <c r="BN174" s="1"/>
      <c r="BO174" s="1"/>
    </row>
    <row r="175" spans="1:67" ht="15" customHeight="1" x14ac:dyDescent="0.3">
      <c r="A175" s="39"/>
      <c r="B175" s="26"/>
      <c r="C175" s="5"/>
      <c r="D175" s="4"/>
      <c r="E175" s="4"/>
      <c r="F175" s="4"/>
      <c r="G175" s="4"/>
      <c r="H175" s="4"/>
      <c r="I175" s="4"/>
      <c r="J175" s="4"/>
      <c r="K175" s="6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1"/>
      <c r="BI175" s="1"/>
      <c r="BJ175" s="1"/>
      <c r="BK175" s="1"/>
      <c r="BL175" s="1"/>
      <c r="BM175" s="1"/>
      <c r="BN175" s="1"/>
      <c r="BO175" s="1"/>
    </row>
    <row r="176" spans="1:67" ht="15" customHeight="1" x14ac:dyDescent="0.3">
      <c r="A176" s="39"/>
      <c r="B176" s="26"/>
      <c r="C176" s="5"/>
      <c r="D176" s="4"/>
      <c r="E176" s="4"/>
      <c r="F176" s="4"/>
      <c r="G176" s="4"/>
      <c r="H176" s="4"/>
      <c r="I176" s="4"/>
      <c r="J176" s="4"/>
      <c r="K176" s="6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1"/>
      <c r="BI176" s="1"/>
      <c r="BJ176" s="1"/>
      <c r="BK176" s="1"/>
      <c r="BL176" s="1"/>
      <c r="BM176" s="1"/>
      <c r="BN176" s="1"/>
      <c r="BO176" s="1"/>
    </row>
    <row r="177" spans="1:67" ht="15" customHeight="1" x14ac:dyDescent="0.3">
      <c r="A177" s="39"/>
      <c r="B177" s="26"/>
      <c r="C177" s="5"/>
      <c r="D177" s="4"/>
      <c r="E177" s="4"/>
      <c r="F177" s="4"/>
      <c r="G177" s="4"/>
      <c r="H177" s="4"/>
      <c r="I177" s="4"/>
      <c r="J177" s="4"/>
      <c r="K177" s="6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1"/>
      <c r="BI177" s="1"/>
      <c r="BJ177" s="1"/>
      <c r="BK177" s="1"/>
      <c r="BL177" s="1"/>
      <c r="BM177" s="1"/>
      <c r="BN177" s="1"/>
      <c r="BO177" s="1"/>
    </row>
    <row r="178" spans="1:67" ht="15" customHeight="1" x14ac:dyDescent="0.3">
      <c r="A178" s="39"/>
      <c r="B178" s="26"/>
      <c r="C178" s="5"/>
      <c r="D178" s="4"/>
      <c r="E178" s="4"/>
      <c r="F178" s="4"/>
      <c r="G178" s="4"/>
      <c r="H178" s="4"/>
      <c r="I178" s="4"/>
      <c r="J178" s="4"/>
      <c r="K178" s="6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1"/>
      <c r="BI178" s="1"/>
      <c r="BJ178" s="1"/>
      <c r="BK178" s="1"/>
      <c r="BL178" s="1"/>
      <c r="BM178" s="1"/>
      <c r="BN178" s="1"/>
      <c r="BO178" s="1"/>
    </row>
    <row r="179" spans="1:67" ht="15" customHeight="1" x14ac:dyDescent="0.3">
      <c r="A179" s="39"/>
      <c r="B179" s="26"/>
      <c r="C179" s="5"/>
      <c r="D179" s="4"/>
      <c r="E179" s="4"/>
      <c r="F179" s="4"/>
      <c r="G179" s="4"/>
      <c r="H179" s="4"/>
      <c r="I179" s="4"/>
      <c r="J179" s="4"/>
      <c r="K179" s="6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1"/>
      <c r="BI179" s="1"/>
      <c r="BJ179" s="1"/>
      <c r="BK179" s="1"/>
      <c r="BL179" s="1"/>
      <c r="BM179" s="1"/>
      <c r="BN179" s="1"/>
      <c r="BO179" s="1"/>
    </row>
    <row r="180" spans="1:67" ht="15" customHeight="1" x14ac:dyDescent="0.3">
      <c r="A180" s="39"/>
      <c r="B180" s="26"/>
      <c r="C180" s="5"/>
      <c r="D180" s="4"/>
      <c r="E180" s="4"/>
      <c r="F180" s="4"/>
      <c r="G180" s="4"/>
      <c r="H180" s="4"/>
      <c r="I180" s="4"/>
      <c r="J180" s="4"/>
      <c r="K180" s="6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1"/>
      <c r="BI180" s="1"/>
      <c r="BJ180" s="1"/>
      <c r="BK180" s="1"/>
      <c r="BL180" s="1"/>
      <c r="BM180" s="1"/>
      <c r="BN180" s="1"/>
      <c r="BO180" s="1"/>
    </row>
    <row r="181" spans="1:67" ht="15" customHeight="1" x14ac:dyDescent="0.3">
      <c r="A181" s="39"/>
      <c r="B181" s="26"/>
      <c r="C181" s="5"/>
      <c r="D181" s="4"/>
      <c r="E181" s="4"/>
      <c r="F181" s="4"/>
      <c r="G181" s="4"/>
      <c r="H181" s="4"/>
      <c r="I181" s="4"/>
      <c r="J181" s="4"/>
      <c r="K181" s="6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1"/>
      <c r="BI181" s="1"/>
      <c r="BJ181" s="1"/>
      <c r="BK181" s="1"/>
      <c r="BL181" s="1"/>
      <c r="BM181" s="1"/>
      <c r="BN181" s="1"/>
      <c r="BO181" s="1"/>
    </row>
    <row r="182" spans="1:67" ht="15" customHeight="1" x14ac:dyDescent="0.3">
      <c r="A182" s="39"/>
      <c r="B182" s="26"/>
      <c r="C182" s="5"/>
      <c r="D182" s="4"/>
      <c r="E182" s="4"/>
      <c r="F182" s="4"/>
      <c r="G182" s="4"/>
      <c r="H182" s="4"/>
      <c r="I182" s="4"/>
      <c r="J182" s="4"/>
      <c r="K182" s="6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1"/>
      <c r="BI182" s="1"/>
      <c r="BJ182" s="1"/>
      <c r="BK182" s="1"/>
      <c r="BL182" s="1"/>
      <c r="BM182" s="1"/>
      <c r="BN182" s="1"/>
      <c r="BO182" s="1"/>
    </row>
    <row r="183" spans="1:67" ht="15" customHeight="1" x14ac:dyDescent="0.3">
      <c r="A183" s="39"/>
      <c r="B183" s="26"/>
      <c r="C183" s="5"/>
      <c r="D183" s="4"/>
      <c r="E183" s="4"/>
      <c r="F183" s="4"/>
      <c r="G183" s="4"/>
      <c r="H183" s="4"/>
      <c r="I183" s="4"/>
      <c r="J183" s="4"/>
      <c r="K183" s="6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1"/>
      <c r="BI183" s="1"/>
      <c r="BJ183" s="1"/>
      <c r="BK183" s="1"/>
      <c r="BL183" s="1"/>
      <c r="BM183" s="1"/>
      <c r="BN183" s="1"/>
      <c r="BO183" s="1"/>
    </row>
    <row r="184" spans="1:67" ht="15" customHeight="1" x14ac:dyDescent="0.3">
      <c r="A184" s="39"/>
      <c r="B184" s="26"/>
      <c r="C184" s="5"/>
      <c r="D184" s="4"/>
      <c r="E184" s="4"/>
      <c r="F184" s="4"/>
      <c r="G184" s="4"/>
      <c r="H184" s="4"/>
      <c r="I184" s="4"/>
      <c r="J184" s="4"/>
      <c r="K184" s="6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1"/>
      <c r="BI184" s="1"/>
      <c r="BJ184" s="1"/>
      <c r="BK184" s="1"/>
      <c r="BL184" s="1"/>
      <c r="BM184" s="1"/>
      <c r="BN184" s="1"/>
      <c r="BO184" s="1"/>
    </row>
    <row r="185" spans="1:67" ht="15" customHeight="1" x14ac:dyDescent="0.3">
      <c r="A185" s="39"/>
      <c r="B185" s="26"/>
      <c r="C185" s="5"/>
      <c r="D185" s="4"/>
      <c r="E185" s="4"/>
      <c r="F185" s="4"/>
      <c r="G185" s="4"/>
      <c r="H185" s="4"/>
      <c r="I185" s="4"/>
      <c r="J185" s="4"/>
      <c r="K185" s="6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1"/>
      <c r="BI185" s="1"/>
      <c r="BJ185" s="1"/>
      <c r="BK185" s="1"/>
      <c r="BL185" s="1"/>
      <c r="BM185" s="1"/>
      <c r="BN185" s="1"/>
      <c r="BO185" s="1"/>
    </row>
    <row r="186" spans="1:67" ht="15" customHeight="1" x14ac:dyDescent="0.3">
      <c r="A186" s="39"/>
      <c r="B186" s="26"/>
      <c r="C186" s="5"/>
      <c r="D186" s="4"/>
      <c r="E186" s="4"/>
      <c r="F186" s="4"/>
      <c r="G186" s="4"/>
      <c r="H186" s="4"/>
      <c r="I186" s="4"/>
      <c r="J186" s="4"/>
      <c r="K186" s="6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1"/>
      <c r="BI186" s="1"/>
      <c r="BJ186" s="1"/>
      <c r="BK186" s="1"/>
      <c r="BL186" s="1"/>
      <c r="BM186" s="1"/>
      <c r="BN186" s="1"/>
      <c r="BO186" s="1"/>
    </row>
    <row r="187" spans="1:67" ht="15" customHeight="1" x14ac:dyDescent="0.3">
      <c r="A187" s="39"/>
      <c r="B187" s="26"/>
      <c r="C187" s="5"/>
      <c r="D187" s="4"/>
      <c r="E187" s="4"/>
      <c r="F187" s="4"/>
      <c r="G187" s="4"/>
      <c r="H187" s="4"/>
      <c r="I187" s="4"/>
      <c r="J187" s="4"/>
      <c r="K187" s="6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1"/>
      <c r="BI187" s="1"/>
      <c r="BJ187" s="1"/>
      <c r="BK187" s="1"/>
      <c r="BL187" s="1"/>
      <c r="BM187" s="1"/>
      <c r="BN187" s="1"/>
      <c r="BO187" s="1"/>
    </row>
    <row r="188" spans="1:67" ht="15" customHeight="1" x14ac:dyDescent="0.3">
      <c r="A188" s="39"/>
      <c r="B188" s="26"/>
      <c r="C188" s="5"/>
      <c r="D188" s="4"/>
      <c r="E188" s="4"/>
      <c r="F188" s="4"/>
      <c r="G188" s="4"/>
      <c r="H188" s="4"/>
      <c r="I188" s="4"/>
      <c r="J188" s="4"/>
      <c r="K188" s="6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1"/>
      <c r="BI188" s="1"/>
      <c r="BJ188" s="1"/>
      <c r="BK188" s="1"/>
      <c r="BL188" s="1"/>
      <c r="BM188" s="1"/>
      <c r="BN188" s="1"/>
      <c r="BO188" s="1"/>
    </row>
    <row r="189" spans="1:67" ht="15" customHeight="1" x14ac:dyDescent="0.3">
      <c r="A189" s="39"/>
      <c r="B189" s="26"/>
      <c r="C189" s="5"/>
      <c r="D189" s="4"/>
      <c r="E189" s="4"/>
      <c r="F189" s="4"/>
      <c r="G189" s="4"/>
      <c r="H189" s="4"/>
      <c r="I189" s="4"/>
      <c r="J189" s="4"/>
      <c r="K189" s="6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1"/>
      <c r="BI189" s="1"/>
      <c r="BJ189" s="1"/>
      <c r="BK189" s="1"/>
      <c r="BL189" s="1"/>
      <c r="BM189" s="1"/>
      <c r="BN189" s="1"/>
      <c r="BO189" s="1"/>
    </row>
    <row r="190" spans="1:67" ht="15" customHeight="1" x14ac:dyDescent="0.3">
      <c r="A190" s="39"/>
      <c r="B190" s="26"/>
      <c r="C190" s="5"/>
      <c r="D190" s="4"/>
      <c r="E190" s="4"/>
      <c r="F190" s="4"/>
      <c r="G190" s="4"/>
      <c r="H190" s="4"/>
      <c r="I190" s="4"/>
      <c r="J190" s="4"/>
      <c r="K190" s="6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1"/>
      <c r="BI190" s="1"/>
      <c r="BJ190" s="1"/>
      <c r="BK190" s="1"/>
      <c r="BL190" s="1"/>
      <c r="BM190" s="1"/>
      <c r="BN190" s="1"/>
      <c r="BO190" s="1"/>
    </row>
    <row r="191" spans="1:67" ht="15" customHeight="1" x14ac:dyDescent="0.3">
      <c r="A191" s="39"/>
      <c r="B191" s="26"/>
      <c r="C191" s="5"/>
      <c r="D191" s="4"/>
      <c r="E191" s="4"/>
      <c r="F191" s="4"/>
      <c r="G191" s="4"/>
      <c r="H191" s="4"/>
      <c r="I191" s="4"/>
      <c r="J191" s="4"/>
      <c r="K191" s="6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1"/>
      <c r="BI191" s="1"/>
      <c r="BJ191" s="1"/>
      <c r="BK191" s="1"/>
      <c r="BL191" s="1"/>
      <c r="BM191" s="1"/>
      <c r="BN191" s="1"/>
      <c r="BO191" s="1"/>
    </row>
    <row r="192" spans="1:67" ht="15" customHeight="1" x14ac:dyDescent="0.3">
      <c r="A192" s="39"/>
      <c r="B192" s="26"/>
      <c r="C192" s="5"/>
      <c r="D192" s="4"/>
      <c r="E192" s="4"/>
      <c r="F192" s="4"/>
      <c r="G192" s="4"/>
      <c r="H192" s="4"/>
      <c r="I192" s="4"/>
      <c r="J192" s="4"/>
      <c r="K192" s="6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1"/>
      <c r="BI192" s="1"/>
      <c r="BJ192" s="1"/>
      <c r="BK192" s="1"/>
      <c r="BL192" s="1"/>
      <c r="BM192" s="1"/>
      <c r="BN192" s="1"/>
      <c r="BO192" s="1"/>
    </row>
    <row r="193" spans="1:67" ht="15" customHeight="1" x14ac:dyDescent="0.3">
      <c r="A193" s="39"/>
      <c r="B193" s="26"/>
      <c r="C193" s="5"/>
      <c r="D193" s="4"/>
      <c r="E193" s="4"/>
      <c r="F193" s="4"/>
      <c r="G193" s="4"/>
      <c r="H193" s="4"/>
      <c r="I193" s="4"/>
      <c r="J193" s="4"/>
      <c r="K193" s="6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1"/>
      <c r="BI193" s="1"/>
      <c r="BJ193" s="1"/>
      <c r="BK193" s="1"/>
      <c r="BL193" s="1"/>
      <c r="BM193" s="1"/>
      <c r="BN193" s="1"/>
      <c r="BO193" s="1"/>
    </row>
    <row r="194" spans="1:67" ht="15" customHeight="1" x14ac:dyDescent="0.3">
      <c r="A194" s="39"/>
      <c r="B194" s="26"/>
      <c r="C194" s="5"/>
      <c r="D194" s="4"/>
      <c r="E194" s="4"/>
      <c r="F194" s="4"/>
      <c r="G194" s="4"/>
      <c r="H194" s="4"/>
      <c r="I194" s="4"/>
      <c r="J194" s="4"/>
      <c r="K194" s="6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1"/>
      <c r="BI194" s="1"/>
      <c r="BJ194" s="1"/>
      <c r="BK194" s="1"/>
      <c r="BL194" s="1"/>
      <c r="BM194" s="1"/>
      <c r="BN194" s="1"/>
      <c r="BO194" s="1"/>
    </row>
    <row r="195" spans="1:67" ht="15" customHeight="1" x14ac:dyDescent="0.3">
      <c r="A195" s="39"/>
      <c r="B195" s="26"/>
      <c r="C195" s="5"/>
      <c r="D195" s="4"/>
      <c r="E195" s="4"/>
      <c r="F195" s="4"/>
      <c r="G195" s="4"/>
      <c r="H195" s="4"/>
      <c r="I195" s="4"/>
      <c r="J195" s="4"/>
      <c r="K195" s="6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1"/>
      <c r="BI195" s="1"/>
      <c r="BJ195" s="1"/>
      <c r="BK195" s="1"/>
      <c r="BL195" s="1"/>
      <c r="BM195" s="1"/>
      <c r="BN195" s="1"/>
      <c r="BO195" s="1"/>
    </row>
    <row r="196" spans="1:67" ht="15" customHeight="1" x14ac:dyDescent="0.3">
      <c r="A196" s="39"/>
      <c r="B196" s="26"/>
      <c r="C196" s="5"/>
      <c r="D196" s="4"/>
      <c r="E196" s="4"/>
      <c r="F196" s="4"/>
      <c r="G196" s="4"/>
      <c r="H196" s="4"/>
      <c r="I196" s="4"/>
      <c r="J196" s="4"/>
      <c r="K196" s="6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1"/>
      <c r="BI196" s="1"/>
      <c r="BJ196" s="1"/>
      <c r="BK196" s="1"/>
      <c r="BL196" s="1"/>
      <c r="BM196" s="1"/>
      <c r="BN196" s="1"/>
      <c r="BO196" s="1"/>
    </row>
    <row r="197" spans="1:67" ht="15" customHeight="1" x14ac:dyDescent="0.3">
      <c r="A197" s="39"/>
      <c r="B197" s="26"/>
      <c r="C197" s="5"/>
      <c r="D197" s="4"/>
      <c r="E197" s="4"/>
      <c r="F197" s="4"/>
      <c r="G197" s="4"/>
      <c r="H197" s="4"/>
      <c r="I197" s="4"/>
      <c r="J197" s="4"/>
      <c r="K197" s="6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1"/>
      <c r="BI197" s="1"/>
      <c r="BJ197" s="1"/>
      <c r="BK197" s="1"/>
      <c r="BL197" s="1"/>
      <c r="BM197" s="1"/>
      <c r="BN197" s="1"/>
      <c r="BO197" s="1"/>
    </row>
    <row r="198" spans="1:67" ht="15" customHeight="1" x14ac:dyDescent="0.3">
      <c r="A198" s="39"/>
      <c r="B198" s="26"/>
      <c r="C198" s="5"/>
      <c r="D198" s="4"/>
      <c r="E198" s="4"/>
      <c r="F198" s="4"/>
      <c r="G198" s="4"/>
      <c r="H198" s="4"/>
      <c r="I198" s="4"/>
      <c r="J198" s="4"/>
      <c r="K198" s="6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1"/>
      <c r="BI198" s="1"/>
      <c r="BJ198" s="1"/>
      <c r="BK198" s="1"/>
      <c r="BL198" s="1"/>
      <c r="BM198" s="1"/>
      <c r="BN198" s="1"/>
      <c r="BO198" s="1"/>
    </row>
    <row r="199" spans="1:67" ht="15" customHeight="1" x14ac:dyDescent="0.3">
      <c r="A199" s="39"/>
      <c r="B199" s="26"/>
      <c r="C199" s="5"/>
      <c r="D199" s="4"/>
      <c r="E199" s="4"/>
      <c r="F199" s="4"/>
      <c r="G199" s="4"/>
      <c r="H199" s="4"/>
      <c r="I199" s="4"/>
      <c r="J199" s="4"/>
      <c r="K199" s="6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1"/>
      <c r="BI199" s="1"/>
      <c r="BJ199" s="1"/>
      <c r="BK199" s="1"/>
      <c r="BL199" s="1"/>
      <c r="BM199" s="1"/>
      <c r="BN199" s="1"/>
      <c r="BO199" s="1"/>
    </row>
    <row r="200" spans="1:67" ht="15" customHeight="1" x14ac:dyDescent="0.3">
      <c r="A200" s="39"/>
      <c r="B200" s="26"/>
      <c r="C200" s="5"/>
      <c r="D200" s="4"/>
      <c r="E200" s="4"/>
      <c r="F200" s="4"/>
      <c r="G200" s="4"/>
      <c r="H200" s="4"/>
      <c r="I200" s="4"/>
      <c r="J200" s="4"/>
      <c r="K200" s="6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1"/>
      <c r="BI200" s="1"/>
      <c r="BJ200" s="1"/>
      <c r="BK200" s="1"/>
      <c r="BL200" s="1"/>
      <c r="BM200" s="1"/>
      <c r="BN200" s="1"/>
      <c r="BO200" s="1"/>
    </row>
    <row r="201" spans="1:67" ht="15" customHeight="1" x14ac:dyDescent="0.3">
      <c r="A201" s="39"/>
      <c r="B201" s="26"/>
      <c r="C201" s="5"/>
      <c r="D201" s="4"/>
      <c r="E201" s="4"/>
      <c r="F201" s="4"/>
      <c r="G201" s="4"/>
      <c r="H201" s="4"/>
      <c r="I201" s="4"/>
      <c r="J201" s="4"/>
      <c r="K201" s="6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1"/>
      <c r="BI201" s="1"/>
      <c r="BJ201" s="1"/>
      <c r="BK201" s="1"/>
      <c r="BL201" s="1"/>
      <c r="BM201" s="1"/>
      <c r="BN201" s="1"/>
      <c r="BO201" s="1"/>
    </row>
    <row r="202" spans="1:67" ht="15" customHeight="1" x14ac:dyDescent="0.3">
      <c r="A202" s="39"/>
      <c r="B202" s="26"/>
      <c r="C202" s="5"/>
      <c r="D202" s="4"/>
      <c r="E202" s="4"/>
      <c r="F202" s="4"/>
      <c r="G202" s="4"/>
      <c r="H202" s="4"/>
      <c r="I202" s="4"/>
      <c r="J202" s="4"/>
      <c r="K202" s="6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1"/>
      <c r="BI202" s="1"/>
      <c r="BJ202" s="1"/>
      <c r="BK202" s="1"/>
      <c r="BL202" s="1"/>
      <c r="BM202" s="1"/>
      <c r="BN202" s="1"/>
      <c r="BO202" s="1"/>
    </row>
    <row r="203" spans="1:67" ht="15" customHeight="1" x14ac:dyDescent="0.3">
      <c r="A203" s="39"/>
      <c r="B203" s="26"/>
      <c r="C203" s="5"/>
      <c r="D203" s="4"/>
      <c r="E203" s="4"/>
      <c r="F203" s="4"/>
      <c r="G203" s="4"/>
      <c r="H203" s="4"/>
      <c r="I203" s="4"/>
      <c r="J203" s="4"/>
      <c r="K203" s="6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1"/>
      <c r="BI203" s="1"/>
      <c r="BJ203" s="1"/>
      <c r="BK203" s="1"/>
      <c r="BL203" s="1"/>
      <c r="BM203" s="1"/>
      <c r="BN203" s="1"/>
      <c r="BO203" s="1"/>
    </row>
    <row r="204" spans="1:67" ht="15" customHeight="1" x14ac:dyDescent="0.3">
      <c r="A204" s="39"/>
      <c r="B204" s="26"/>
      <c r="C204" s="5"/>
      <c r="D204" s="4"/>
      <c r="E204" s="4"/>
      <c r="F204" s="4"/>
      <c r="G204" s="4"/>
      <c r="H204" s="4"/>
      <c r="I204" s="4"/>
      <c r="J204" s="4"/>
      <c r="K204" s="6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1"/>
      <c r="BI204" s="1"/>
      <c r="BJ204" s="1"/>
      <c r="BK204" s="1"/>
      <c r="BL204" s="1"/>
      <c r="BM204" s="1"/>
      <c r="BN204" s="1"/>
      <c r="BO204" s="1"/>
    </row>
    <row r="205" spans="1:67" ht="15" customHeight="1" x14ac:dyDescent="0.3">
      <c r="A205" s="39"/>
      <c r="B205" s="26"/>
      <c r="C205" s="5"/>
      <c r="D205" s="4"/>
      <c r="E205" s="4"/>
      <c r="F205" s="4"/>
      <c r="G205" s="4"/>
      <c r="H205" s="4"/>
      <c r="I205" s="4"/>
      <c r="J205" s="4"/>
      <c r="K205" s="6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1"/>
      <c r="BI205" s="1"/>
      <c r="BJ205" s="1"/>
      <c r="BK205" s="1"/>
      <c r="BL205" s="1"/>
      <c r="BM205" s="1"/>
      <c r="BN205" s="1"/>
      <c r="BO205" s="1"/>
    </row>
    <row r="206" spans="1:67" ht="15" customHeight="1" x14ac:dyDescent="0.3">
      <c r="A206" s="39"/>
      <c r="B206" s="26"/>
      <c r="C206" s="5"/>
      <c r="D206" s="4"/>
      <c r="E206" s="4"/>
      <c r="F206" s="4"/>
      <c r="G206" s="4"/>
      <c r="H206" s="4"/>
      <c r="I206" s="4"/>
      <c r="J206" s="4"/>
      <c r="K206" s="6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1"/>
      <c r="BI206" s="1"/>
      <c r="BJ206" s="1"/>
      <c r="BK206" s="1"/>
      <c r="BL206" s="1"/>
      <c r="BM206" s="1"/>
      <c r="BN206" s="1"/>
      <c r="BO206" s="1"/>
    </row>
    <row r="207" spans="1:67" ht="15" customHeight="1" x14ac:dyDescent="0.3">
      <c r="A207" s="39"/>
      <c r="B207" s="26"/>
      <c r="C207" s="5"/>
      <c r="D207" s="4"/>
      <c r="E207" s="4"/>
      <c r="F207" s="4"/>
      <c r="G207" s="4"/>
      <c r="H207" s="4"/>
      <c r="I207" s="4"/>
      <c r="J207" s="4"/>
      <c r="K207" s="6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1"/>
      <c r="BI207" s="1"/>
      <c r="BJ207" s="1"/>
      <c r="BK207" s="1"/>
      <c r="BL207" s="1"/>
      <c r="BM207" s="1"/>
      <c r="BN207" s="1"/>
      <c r="BO207" s="1"/>
    </row>
    <row r="208" spans="1:67" ht="15" customHeight="1" x14ac:dyDescent="0.3">
      <c r="A208" s="39"/>
      <c r="B208" s="26"/>
      <c r="C208" s="5"/>
      <c r="D208" s="4"/>
      <c r="E208" s="4"/>
      <c r="F208" s="4"/>
      <c r="G208" s="4"/>
      <c r="H208" s="4"/>
      <c r="I208" s="4"/>
      <c r="J208" s="4"/>
      <c r="K208" s="6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1"/>
      <c r="BI208" s="1"/>
      <c r="BJ208" s="1"/>
      <c r="BK208" s="1"/>
      <c r="BL208" s="1"/>
      <c r="BM208" s="1"/>
      <c r="BN208" s="1"/>
      <c r="BO208" s="1"/>
    </row>
    <row r="209" spans="1:67" ht="15" customHeight="1" x14ac:dyDescent="0.3">
      <c r="A209" s="39"/>
      <c r="B209" s="26"/>
      <c r="C209" s="5"/>
      <c r="D209" s="4"/>
      <c r="E209" s="4"/>
      <c r="F209" s="4"/>
      <c r="G209" s="4"/>
      <c r="H209" s="4"/>
      <c r="I209" s="4"/>
      <c r="J209" s="4"/>
      <c r="K209" s="6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1"/>
      <c r="BI209" s="1"/>
      <c r="BJ209" s="1"/>
      <c r="BK209" s="1"/>
      <c r="BL209" s="1"/>
      <c r="BM209" s="1"/>
      <c r="BN209" s="1"/>
      <c r="BO209" s="1"/>
    </row>
    <row r="210" spans="1:67" ht="15" customHeight="1" x14ac:dyDescent="0.3">
      <c r="A210" s="39"/>
      <c r="B210" s="26"/>
      <c r="C210" s="5"/>
      <c r="D210" s="4"/>
      <c r="E210" s="4"/>
      <c r="F210" s="4"/>
      <c r="G210" s="4"/>
      <c r="H210" s="4"/>
      <c r="I210" s="4"/>
      <c r="J210" s="4"/>
      <c r="K210" s="6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1"/>
      <c r="BI210" s="1"/>
      <c r="BJ210" s="1"/>
      <c r="BK210" s="1"/>
      <c r="BL210" s="1"/>
      <c r="BM210" s="1"/>
      <c r="BN210" s="1"/>
      <c r="BO210" s="1"/>
    </row>
    <row r="211" spans="1:67" ht="15" customHeight="1" x14ac:dyDescent="0.3">
      <c r="A211" s="39"/>
      <c r="B211" s="26"/>
      <c r="C211" s="5"/>
      <c r="D211" s="4"/>
      <c r="E211" s="4"/>
      <c r="F211" s="4"/>
      <c r="G211" s="4"/>
      <c r="H211" s="4"/>
      <c r="I211" s="4"/>
      <c r="J211" s="4"/>
      <c r="K211" s="6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1"/>
      <c r="BI211" s="1"/>
      <c r="BJ211" s="1"/>
      <c r="BK211" s="1"/>
      <c r="BL211" s="1"/>
      <c r="BM211" s="1"/>
      <c r="BN211" s="1"/>
      <c r="BO211" s="1"/>
    </row>
    <row r="212" spans="1:67" ht="15" customHeight="1" x14ac:dyDescent="0.3">
      <c r="A212" s="39"/>
      <c r="B212" s="26"/>
      <c r="C212" s="5"/>
      <c r="D212" s="4"/>
      <c r="E212" s="4"/>
      <c r="F212" s="4"/>
      <c r="G212" s="4"/>
      <c r="H212" s="4"/>
      <c r="I212" s="4"/>
      <c r="J212" s="4"/>
      <c r="K212" s="6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1"/>
      <c r="BI212" s="1"/>
      <c r="BJ212" s="1"/>
      <c r="BK212" s="1"/>
      <c r="BL212" s="1"/>
      <c r="BM212" s="1"/>
      <c r="BN212" s="1"/>
      <c r="BO212" s="1"/>
    </row>
    <row r="213" spans="1:67" ht="15" customHeight="1" x14ac:dyDescent="0.3">
      <c r="A213" s="39"/>
      <c r="B213" s="26"/>
      <c r="C213" s="5"/>
      <c r="D213" s="4"/>
      <c r="E213" s="4"/>
      <c r="F213" s="4"/>
      <c r="G213" s="4"/>
      <c r="H213" s="4"/>
      <c r="I213" s="4"/>
      <c r="J213" s="4"/>
      <c r="K213" s="6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1"/>
      <c r="BI213" s="1"/>
      <c r="BJ213" s="1"/>
      <c r="BK213" s="1"/>
      <c r="BL213" s="1"/>
      <c r="BM213" s="1"/>
      <c r="BN213" s="1"/>
      <c r="BO213" s="1"/>
    </row>
    <row r="214" spans="1:67" ht="15" customHeight="1" x14ac:dyDescent="0.3">
      <c r="A214" s="39"/>
      <c r="B214" s="26"/>
      <c r="C214" s="5"/>
      <c r="D214" s="4"/>
      <c r="E214" s="4"/>
      <c r="F214" s="4"/>
      <c r="G214" s="4"/>
      <c r="H214" s="4"/>
      <c r="I214" s="4"/>
      <c r="J214" s="4"/>
      <c r="K214" s="6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1"/>
      <c r="BI214" s="1"/>
      <c r="BJ214" s="1"/>
      <c r="BK214" s="1"/>
      <c r="BL214" s="1"/>
      <c r="BM214" s="1"/>
      <c r="BN214" s="1"/>
      <c r="BO214" s="1"/>
    </row>
    <row r="215" spans="1:67" ht="15" customHeight="1" x14ac:dyDescent="0.3">
      <c r="A215" s="39"/>
      <c r="B215" s="26"/>
      <c r="C215" s="5"/>
      <c r="D215" s="4"/>
      <c r="E215" s="4"/>
      <c r="F215" s="4"/>
      <c r="G215" s="4"/>
      <c r="H215" s="4"/>
      <c r="I215" s="4"/>
      <c r="J215" s="4"/>
      <c r="K215" s="6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1"/>
      <c r="BI215" s="1"/>
      <c r="BJ215" s="1"/>
      <c r="BK215" s="1"/>
      <c r="BL215" s="1"/>
      <c r="BM215" s="1"/>
      <c r="BN215" s="1"/>
      <c r="BO215" s="1"/>
    </row>
    <row r="216" spans="1:67" ht="15" customHeight="1" x14ac:dyDescent="0.3">
      <c r="A216" s="39"/>
      <c r="B216" s="26"/>
      <c r="C216" s="5"/>
      <c r="D216" s="4"/>
      <c r="E216" s="4"/>
      <c r="F216" s="4"/>
      <c r="G216" s="4"/>
      <c r="H216" s="4"/>
      <c r="I216" s="4"/>
      <c r="J216" s="4"/>
      <c r="K216" s="6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1"/>
      <c r="BI216" s="1"/>
      <c r="BJ216" s="1"/>
      <c r="BK216" s="1"/>
      <c r="BL216" s="1"/>
      <c r="BM216" s="1"/>
      <c r="BN216" s="1"/>
      <c r="BO216" s="1"/>
    </row>
    <row r="217" spans="1:67" ht="15" customHeight="1" x14ac:dyDescent="0.3">
      <c r="A217" s="39"/>
      <c r="B217" s="26"/>
      <c r="C217" s="5"/>
      <c r="D217" s="4"/>
      <c r="E217" s="4"/>
      <c r="F217" s="4"/>
      <c r="G217" s="4"/>
      <c r="H217" s="4"/>
      <c r="I217" s="4"/>
      <c r="J217" s="4"/>
      <c r="K217" s="6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1"/>
      <c r="BI217" s="1"/>
      <c r="BJ217" s="1"/>
      <c r="BK217" s="1"/>
      <c r="BL217" s="1"/>
      <c r="BM217" s="1"/>
      <c r="BN217" s="1"/>
      <c r="BO217" s="1"/>
    </row>
    <row r="218" spans="1:67" ht="15" customHeight="1" x14ac:dyDescent="0.3">
      <c r="A218" s="39"/>
      <c r="B218" s="26"/>
      <c r="C218" s="5"/>
      <c r="D218" s="4"/>
      <c r="E218" s="4"/>
      <c r="F218" s="4"/>
      <c r="G218" s="4"/>
      <c r="H218" s="4"/>
      <c r="I218" s="4"/>
      <c r="J218" s="4"/>
      <c r="K218" s="6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1"/>
      <c r="BI218" s="1"/>
      <c r="BJ218" s="1"/>
      <c r="BK218" s="1"/>
      <c r="BL218" s="1"/>
      <c r="BM218" s="1"/>
      <c r="BN218" s="1"/>
      <c r="BO218" s="1"/>
    </row>
    <row r="219" spans="1:67" ht="15" customHeight="1" x14ac:dyDescent="0.3">
      <c r="A219" s="39"/>
      <c r="B219" s="26"/>
      <c r="C219" s="5"/>
      <c r="D219" s="4"/>
      <c r="E219" s="4"/>
      <c r="F219" s="4"/>
      <c r="G219" s="4"/>
      <c r="H219" s="4"/>
      <c r="I219" s="4"/>
      <c r="J219" s="4"/>
      <c r="K219" s="6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1"/>
      <c r="BI219" s="1"/>
      <c r="BJ219" s="1"/>
      <c r="BK219" s="1"/>
      <c r="BL219" s="1"/>
      <c r="BM219" s="1"/>
      <c r="BN219" s="1"/>
      <c r="BO219" s="1"/>
    </row>
    <row r="220" spans="1:67" ht="15" customHeight="1" x14ac:dyDescent="0.3">
      <c r="A220" s="39"/>
      <c r="B220" s="26"/>
      <c r="C220" s="5"/>
      <c r="D220" s="4"/>
      <c r="E220" s="4"/>
      <c r="F220" s="4"/>
      <c r="G220" s="4"/>
      <c r="H220" s="4"/>
      <c r="I220" s="4"/>
      <c r="J220" s="4"/>
      <c r="K220" s="6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1"/>
      <c r="BI220" s="1"/>
      <c r="BJ220" s="1"/>
      <c r="BK220" s="1"/>
      <c r="BL220" s="1"/>
      <c r="BM220" s="1"/>
      <c r="BN220" s="1"/>
      <c r="BO220" s="1"/>
    </row>
    <row r="221" spans="1:67" ht="15" customHeight="1" x14ac:dyDescent="0.3">
      <c r="A221" s="39"/>
      <c r="B221" s="26"/>
      <c r="C221" s="5"/>
      <c r="D221" s="4"/>
      <c r="E221" s="4"/>
      <c r="F221" s="4"/>
      <c r="G221" s="4"/>
      <c r="H221" s="4"/>
      <c r="I221" s="4"/>
      <c r="J221" s="4"/>
      <c r="K221" s="6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1"/>
      <c r="BI221" s="1"/>
      <c r="BJ221" s="1"/>
      <c r="BK221" s="1"/>
      <c r="BL221" s="1"/>
      <c r="BM221" s="1"/>
      <c r="BN221" s="1"/>
      <c r="BO221" s="1"/>
    </row>
    <row r="222" spans="1:67" ht="15" customHeight="1" x14ac:dyDescent="0.3">
      <c r="A222" s="39"/>
      <c r="B222" s="26"/>
      <c r="C222" s="5"/>
      <c r="D222" s="4"/>
      <c r="E222" s="4"/>
      <c r="F222" s="4"/>
      <c r="G222" s="4"/>
      <c r="H222" s="4"/>
      <c r="I222" s="4"/>
      <c r="J222" s="4"/>
      <c r="K222" s="6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1"/>
      <c r="BI222" s="1"/>
      <c r="BJ222" s="1"/>
      <c r="BK222" s="1"/>
      <c r="BL222" s="1"/>
      <c r="BM222" s="1"/>
      <c r="BN222" s="1"/>
      <c r="BO222" s="1"/>
    </row>
    <row r="223" spans="1:67" ht="15" customHeight="1" x14ac:dyDescent="0.3">
      <c r="A223" s="39"/>
      <c r="B223" s="26"/>
      <c r="C223" s="5"/>
      <c r="D223" s="4"/>
      <c r="E223" s="4"/>
      <c r="F223" s="4"/>
      <c r="G223" s="4"/>
      <c r="H223" s="4"/>
      <c r="I223" s="4"/>
      <c r="J223" s="4"/>
      <c r="K223" s="6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1"/>
      <c r="BI223" s="1"/>
      <c r="BJ223" s="1"/>
      <c r="BK223" s="1"/>
      <c r="BL223" s="1"/>
      <c r="BM223" s="1"/>
      <c r="BN223" s="1"/>
      <c r="BO223" s="1"/>
    </row>
    <row r="224" spans="1:67" ht="15" customHeight="1" x14ac:dyDescent="0.3">
      <c r="A224" s="39"/>
      <c r="B224" s="26"/>
      <c r="C224" s="5"/>
      <c r="D224" s="4"/>
      <c r="E224" s="4"/>
      <c r="F224" s="4"/>
      <c r="G224" s="4"/>
      <c r="H224" s="4"/>
      <c r="I224" s="4"/>
      <c r="J224" s="4"/>
      <c r="K224" s="6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1"/>
      <c r="BI224" s="1"/>
      <c r="BJ224" s="1"/>
      <c r="BK224" s="1"/>
      <c r="BL224" s="1"/>
      <c r="BM224" s="1"/>
      <c r="BN224" s="1"/>
      <c r="BO224" s="1"/>
    </row>
    <row r="225" spans="1:67" ht="15" customHeight="1" x14ac:dyDescent="0.3">
      <c r="A225" s="39"/>
      <c r="B225" s="26"/>
      <c r="C225" s="5"/>
      <c r="D225" s="4"/>
      <c r="E225" s="4"/>
      <c r="F225" s="4"/>
      <c r="G225" s="4"/>
      <c r="H225" s="4"/>
      <c r="I225" s="4"/>
      <c r="J225" s="4"/>
      <c r="K225" s="6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1"/>
      <c r="BI225" s="1"/>
      <c r="BJ225" s="1"/>
      <c r="BK225" s="1"/>
      <c r="BL225" s="1"/>
      <c r="BM225" s="1"/>
      <c r="BN225" s="1"/>
      <c r="BO225" s="1"/>
    </row>
    <row r="226" spans="1:67" ht="15" customHeight="1" x14ac:dyDescent="0.3">
      <c r="A226" s="39"/>
      <c r="B226" s="26"/>
      <c r="C226" s="5"/>
      <c r="D226" s="4"/>
      <c r="E226" s="4"/>
      <c r="F226" s="4"/>
      <c r="G226" s="4"/>
      <c r="H226" s="4"/>
      <c r="I226" s="4"/>
      <c r="J226" s="4"/>
      <c r="K226" s="6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1"/>
      <c r="BI226" s="1"/>
      <c r="BJ226" s="1"/>
      <c r="BK226" s="1"/>
      <c r="BL226" s="1"/>
      <c r="BM226" s="1"/>
      <c r="BN226" s="1"/>
      <c r="BO226" s="1"/>
    </row>
    <row r="227" spans="1:67" ht="15" customHeight="1" x14ac:dyDescent="0.3">
      <c r="A227" s="39"/>
      <c r="B227" s="26"/>
      <c r="C227" s="5"/>
      <c r="D227" s="4"/>
      <c r="E227" s="4"/>
      <c r="F227" s="4"/>
      <c r="G227" s="4"/>
      <c r="H227" s="4"/>
      <c r="I227" s="4"/>
      <c r="J227" s="4"/>
      <c r="K227" s="6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1"/>
      <c r="BI227" s="1"/>
      <c r="BJ227" s="1"/>
      <c r="BK227" s="1"/>
      <c r="BL227" s="1"/>
      <c r="BM227" s="1"/>
      <c r="BN227" s="1"/>
      <c r="BO227" s="1"/>
    </row>
    <row r="228" spans="1:67" ht="15" customHeight="1" x14ac:dyDescent="0.3">
      <c r="A228" s="39"/>
      <c r="B228" s="26"/>
      <c r="C228" s="5"/>
      <c r="D228" s="4"/>
      <c r="E228" s="4"/>
      <c r="F228" s="4"/>
      <c r="G228" s="4"/>
      <c r="H228" s="4"/>
      <c r="I228" s="4"/>
      <c r="J228" s="4"/>
      <c r="K228" s="6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1"/>
      <c r="BI228" s="1"/>
      <c r="BJ228" s="1"/>
      <c r="BK228" s="1"/>
      <c r="BL228" s="1"/>
      <c r="BM228" s="1"/>
      <c r="BN228" s="1"/>
      <c r="BO228" s="1"/>
    </row>
    <row r="229" spans="1:67" ht="15" customHeight="1" x14ac:dyDescent="0.3">
      <c r="A229" s="39"/>
      <c r="B229" s="26"/>
      <c r="C229" s="5"/>
      <c r="D229" s="4"/>
      <c r="E229" s="4"/>
      <c r="F229" s="4"/>
      <c r="G229" s="4"/>
      <c r="H229" s="4"/>
      <c r="I229" s="4"/>
      <c r="J229" s="4"/>
      <c r="K229" s="6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1"/>
      <c r="BI229" s="1"/>
      <c r="BJ229" s="1"/>
      <c r="BK229" s="1"/>
      <c r="BL229" s="1"/>
      <c r="BM229" s="1"/>
      <c r="BN229" s="1"/>
      <c r="BO229" s="1"/>
    </row>
    <row r="230" spans="1:67" ht="15" customHeight="1" x14ac:dyDescent="0.3">
      <c r="A230" s="39"/>
      <c r="B230" s="26"/>
      <c r="C230" s="5"/>
      <c r="D230" s="4"/>
      <c r="E230" s="4"/>
      <c r="F230" s="4"/>
      <c r="G230" s="4"/>
      <c r="H230" s="4"/>
      <c r="I230" s="4"/>
      <c r="J230" s="4"/>
      <c r="K230" s="6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1"/>
      <c r="BI230" s="1"/>
      <c r="BJ230" s="1"/>
      <c r="BK230" s="1"/>
      <c r="BL230" s="1"/>
      <c r="BM230" s="1"/>
      <c r="BN230" s="1"/>
      <c r="BO230" s="1"/>
    </row>
    <row r="231" spans="1:67" ht="15" customHeight="1" x14ac:dyDescent="0.3">
      <c r="A231" s="39"/>
      <c r="B231" s="26"/>
      <c r="C231" s="5"/>
      <c r="D231" s="4"/>
      <c r="E231" s="4"/>
      <c r="F231" s="4"/>
      <c r="G231" s="4"/>
      <c r="H231" s="4"/>
      <c r="I231" s="4"/>
      <c r="J231" s="4"/>
      <c r="K231" s="6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1"/>
      <c r="BI231" s="1"/>
      <c r="BJ231" s="1"/>
      <c r="BK231" s="1"/>
      <c r="BL231" s="1"/>
      <c r="BM231" s="1"/>
      <c r="BN231" s="1"/>
      <c r="BO231" s="1"/>
    </row>
    <row r="232" spans="1:67" ht="15" customHeight="1" x14ac:dyDescent="0.3">
      <c r="A232" s="39"/>
      <c r="B232" s="26"/>
      <c r="C232" s="5"/>
      <c r="D232" s="4"/>
      <c r="E232" s="4"/>
      <c r="F232" s="4"/>
      <c r="G232" s="4"/>
      <c r="H232" s="4"/>
      <c r="I232" s="4"/>
      <c r="J232" s="4"/>
      <c r="K232" s="6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1"/>
      <c r="BI232" s="1"/>
      <c r="BJ232" s="1"/>
      <c r="BK232" s="1"/>
      <c r="BL232" s="1"/>
      <c r="BM232" s="1"/>
      <c r="BN232" s="1"/>
      <c r="BO232" s="1"/>
    </row>
    <row r="233" spans="1:67" ht="15" customHeight="1" x14ac:dyDescent="0.3">
      <c r="A233" s="39"/>
      <c r="B233" s="26"/>
      <c r="C233" s="5"/>
      <c r="D233" s="4"/>
      <c r="E233" s="4"/>
      <c r="F233" s="4"/>
      <c r="G233" s="4"/>
      <c r="H233" s="4"/>
      <c r="I233" s="4"/>
      <c r="J233" s="4"/>
      <c r="K233" s="6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1"/>
      <c r="BI233" s="1"/>
      <c r="BJ233" s="1"/>
      <c r="BK233" s="1"/>
      <c r="BL233" s="1"/>
      <c r="BM233" s="1"/>
      <c r="BN233" s="1"/>
      <c r="BO233" s="1"/>
    </row>
    <row r="234" spans="1:67" ht="15" customHeight="1" x14ac:dyDescent="0.3">
      <c r="A234" s="39"/>
      <c r="B234" s="26"/>
      <c r="C234" s="5"/>
      <c r="D234" s="4"/>
      <c r="E234" s="4"/>
      <c r="F234" s="4"/>
      <c r="G234" s="4"/>
      <c r="H234" s="4"/>
      <c r="I234" s="4"/>
      <c r="J234" s="4"/>
      <c r="K234" s="6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1"/>
      <c r="BI234" s="1"/>
      <c r="BJ234" s="1"/>
      <c r="BK234" s="1"/>
      <c r="BL234" s="1"/>
      <c r="BM234" s="1"/>
      <c r="BN234" s="1"/>
      <c r="BO234" s="1"/>
    </row>
    <row r="235" spans="1:67" ht="15" customHeight="1" x14ac:dyDescent="0.3">
      <c r="A235" s="39"/>
      <c r="B235" s="26"/>
      <c r="C235" s="5"/>
      <c r="D235" s="4"/>
      <c r="E235" s="4"/>
      <c r="F235" s="4"/>
      <c r="G235" s="4"/>
      <c r="H235" s="4"/>
      <c r="I235" s="4"/>
      <c r="J235" s="4"/>
      <c r="K235" s="6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1"/>
      <c r="BI235" s="1"/>
      <c r="BJ235" s="1"/>
      <c r="BK235" s="1"/>
      <c r="BL235" s="1"/>
      <c r="BM235" s="1"/>
      <c r="BN235" s="1"/>
      <c r="BO235" s="1"/>
    </row>
    <row r="236" spans="1:67" ht="15" customHeight="1" x14ac:dyDescent="0.3">
      <c r="A236" s="39"/>
      <c r="B236" s="26"/>
      <c r="C236" s="5"/>
      <c r="D236" s="4"/>
      <c r="E236" s="4"/>
      <c r="F236" s="4"/>
      <c r="G236" s="4"/>
      <c r="H236" s="4"/>
      <c r="I236" s="4"/>
      <c r="J236" s="4"/>
      <c r="K236" s="6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1"/>
      <c r="BI236" s="1"/>
      <c r="BJ236" s="1"/>
      <c r="BK236" s="1"/>
      <c r="BL236" s="1"/>
      <c r="BM236" s="1"/>
      <c r="BN236" s="1"/>
      <c r="BO236" s="1"/>
    </row>
    <row r="237" spans="1:67" ht="15" customHeight="1" x14ac:dyDescent="0.3">
      <c r="A237" s="39"/>
      <c r="B237" s="26"/>
      <c r="C237" s="5"/>
      <c r="D237" s="4"/>
      <c r="E237" s="4"/>
      <c r="F237" s="4"/>
      <c r="G237" s="4"/>
      <c r="H237" s="4"/>
      <c r="I237" s="4"/>
      <c r="J237" s="4"/>
      <c r="K237" s="6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1"/>
      <c r="BI237" s="1"/>
      <c r="BJ237" s="1"/>
      <c r="BK237" s="1"/>
      <c r="BL237" s="1"/>
      <c r="BM237" s="1"/>
      <c r="BN237" s="1"/>
      <c r="BO237" s="1"/>
    </row>
    <row r="238" spans="1:67" ht="15" customHeight="1" x14ac:dyDescent="0.3">
      <c r="A238" s="39"/>
      <c r="B238" s="26"/>
      <c r="C238" s="5"/>
      <c r="D238" s="4"/>
      <c r="E238" s="4"/>
      <c r="F238" s="4"/>
      <c r="G238" s="4"/>
      <c r="H238" s="4"/>
      <c r="I238" s="4"/>
      <c r="J238" s="4"/>
      <c r="K238" s="6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1"/>
      <c r="BI238" s="1"/>
      <c r="BJ238" s="1"/>
      <c r="BK238" s="1"/>
      <c r="BL238" s="1"/>
      <c r="BM238" s="1"/>
      <c r="BN238" s="1"/>
      <c r="BO238" s="1"/>
    </row>
    <row r="239" spans="1:67" ht="15" customHeight="1" x14ac:dyDescent="0.3">
      <c r="A239" s="39"/>
      <c r="B239" s="26"/>
      <c r="C239" s="5"/>
      <c r="D239" s="4"/>
      <c r="E239" s="4"/>
      <c r="F239" s="4"/>
      <c r="G239" s="4"/>
      <c r="H239" s="4"/>
      <c r="I239" s="4"/>
      <c r="J239" s="4"/>
      <c r="K239" s="6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1"/>
      <c r="BI239" s="1"/>
      <c r="BJ239" s="1"/>
      <c r="BK239" s="1"/>
      <c r="BL239" s="1"/>
      <c r="BM239" s="1"/>
      <c r="BN239" s="1"/>
      <c r="BO239" s="1"/>
    </row>
    <row r="240" spans="1:67" ht="15" customHeight="1" x14ac:dyDescent="0.3">
      <c r="A240" s="39"/>
      <c r="B240" s="26"/>
      <c r="C240" s="5"/>
      <c r="D240" s="4"/>
      <c r="E240" s="4"/>
      <c r="F240" s="4"/>
      <c r="G240" s="4"/>
      <c r="H240" s="4"/>
      <c r="I240" s="4"/>
      <c r="J240" s="4"/>
      <c r="K240" s="6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1"/>
      <c r="BI240" s="1"/>
      <c r="BJ240" s="1"/>
      <c r="BK240" s="1"/>
      <c r="BL240" s="1"/>
      <c r="BM240" s="1"/>
      <c r="BN240" s="1"/>
      <c r="BO240" s="1"/>
    </row>
    <row r="241" spans="1:67" ht="15" customHeight="1" x14ac:dyDescent="0.3">
      <c r="A241" s="39"/>
      <c r="B241" s="26"/>
      <c r="C241" s="5"/>
      <c r="D241" s="4"/>
      <c r="E241" s="4"/>
      <c r="F241" s="4"/>
      <c r="G241" s="4"/>
      <c r="H241" s="4"/>
      <c r="I241" s="4"/>
      <c r="J241" s="4"/>
      <c r="K241" s="6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1"/>
      <c r="BI241" s="1"/>
      <c r="BJ241" s="1"/>
      <c r="BK241" s="1"/>
      <c r="BL241" s="1"/>
      <c r="BM241" s="1"/>
      <c r="BN241" s="1"/>
      <c r="BO241" s="1"/>
    </row>
    <row r="242" spans="1:67" ht="15" customHeight="1" x14ac:dyDescent="0.3">
      <c r="A242" s="39"/>
      <c r="B242" s="26"/>
      <c r="C242" s="5"/>
      <c r="D242" s="4"/>
      <c r="E242" s="4"/>
      <c r="F242" s="4"/>
      <c r="G242" s="4"/>
      <c r="H242" s="4"/>
      <c r="I242" s="4"/>
      <c r="J242" s="4"/>
      <c r="K242" s="6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1"/>
      <c r="BI242" s="1"/>
      <c r="BJ242" s="1"/>
      <c r="BK242" s="1"/>
      <c r="BL242" s="1"/>
      <c r="BM242" s="1"/>
      <c r="BN242" s="1"/>
      <c r="BO242" s="1"/>
    </row>
    <row r="243" spans="1:67" ht="15" customHeight="1" x14ac:dyDescent="0.3">
      <c r="BH243" s="1"/>
      <c r="BI243" s="1"/>
      <c r="BJ243" s="1"/>
      <c r="BK243" s="1"/>
      <c r="BL243" s="1"/>
      <c r="BM243" s="1"/>
      <c r="BN243" s="1"/>
      <c r="BO243" s="1"/>
    </row>
  </sheetData>
  <mergeCells count="54">
    <mergeCell ref="Q70:R70"/>
    <mergeCell ref="Q71:R71"/>
    <mergeCell ref="A1:BG1"/>
    <mergeCell ref="A2:A4"/>
    <mergeCell ref="B2:B4"/>
    <mergeCell ref="C2:C4"/>
    <mergeCell ref="D2:D4"/>
    <mergeCell ref="F2:F4"/>
    <mergeCell ref="K2:K4"/>
    <mergeCell ref="L2:AA2"/>
    <mergeCell ref="AB2:AQ2"/>
    <mergeCell ref="AR2:BG2"/>
    <mergeCell ref="L3:S3"/>
    <mergeCell ref="T3:AA3"/>
    <mergeCell ref="AB3:AI3"/>
    <mergeCell ref="E2:E4"/>
    <mergeCell ref="A52:K52"/>
    <mergeCell ref="J2:J4"/>
    <mergeCell ref="AZ58:BG58"/>
    <mergeCell ref="L59:AA59"/>
    <mergeCell ref="AB59:AQ59"/>
    <mergeCell ref="AR59:BG59"/>
    <mergeCell ref="AR58:AY58"/>
    <mergeCell ref="L58:S58"/>
    <mergeCell ref="T58:AA58"/>
    <mergeCell ref="AB58:AI58"/>
    <mergeCell ref="AJ58:AQ58"/>
    <mergeCell ref="AR60:AY60"/>
    <mergeCell ref="AZ60:BG60"/>
    <mergeCell ref="A61:B61"/>
    <mergeCell ref="A62:B62"/>
    <mergeCell ref="A60:K60"/>
    <mergeCell ref="L60:S60"/>
    <mergeCell ref="T60:AA60"/>
    <mergeCell ref="AB60:AI60"/>
    <mergeCell ref="AJ60:AQ60"/>
    <mergeCell ref="A64:B64"/>
    <mergeCell ref="A65:B65"/>
    <mergeCell ref="A57:B57"/>
    <mergeCell ref="C61:D61"/>
    <mergeCell ref="C62:D62"/>
    <mergeCell ref="A59:K59"/>
    <mergeCell ref="A58:K58"/>
    <mergeCell ref="BH2:BH4"/>
    <mergeCell ref="A13:K13"/>
    <mergeCell ref="A24:K24"/>
    <mergeCell ref="A36:K36"/>
    <mergeCell ref="AR3:AY3"/>
    <mergeCell ref="AZ3:BG3"/>
    <mergeCell ref="H2:H4"/>
    <mergeCell ref="I2:I4"/>
    <mergeCell ref="G2:G4"/>
    <mergeCell ref="A5:K5"/>
    <mergeCell ref="AJ3:AQ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4"/>
  <sheetViews>
    <sheetView tabSelected="1" topLeftCell="A69" workbookViewId="0">
      <selection activeCell="F73" sqref="F73"/>
    </sheetView>
  </sheetViews>
  <sheetFormatPr defaultRowHeight="14.4" x14ac:dyDescent="0.3"/>
  <cols>
    <col min="1" max="1" width="2.5546875" customWidth="1"/>
    <col min="2" max="2" width="15.6640625" customWidth="1"/>
    <col min="3" max="4" width="4.44140625" customWidth="1"/>
    <col min="5" max="6" width="3.5546875" customWidth="1"/>
    <col min="7" max="7" width="3.77734375" customWidth="1"/>
    <col min="8" max="8" width="2.21875" customWidth="1"/>
    <col min="9" max="9" width="4" customWidth="1"/>
    <col min="10" max="10" width="4.109375" customWidth="1"/>
    <col min="11" max="11" width="2.77734375" customWidth="1"/>
    <col min="12" max="53" width="3.33203125" customWidth="1"/>
    <col min="54" max="54" width="5" style="207" customWidth="1"/>
  </cols>
  <sheetData>
    <row r="1" spans="1:54" ht="24.45" customHeight="1" x14ac:dyDescent="0.3">
      <c r="A1" s="281" t="s">
        <v>101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1"/>
      <c r="BA1" s="281"/>
      <c r="BB1" s="202"/>
    </row>
    <row r="2" spans="1:54" ht="14.55" customHeight="1" x14ac:dyDescent="0.3">
      <c r="A2" s="257" t="s">
        <v>0</v>
      </c>
      <c r="B2" s="282" t="s">
        <v>1</v>
      </c>
      <c r="C2" s="280" t="s">
        <v>93</v>
      </c>
      <c r="D2" s="280" t="s">
        <v>94</v>
      </c>
      <c r="E2" s="283" t="s">
        <v>2</v>
      </c>
      <c r="F2" s="264" t="s">
        <v>92</v>
      </c>
      <c r="G2" s="264" t="s">
        <v>91</v>
      </c>
      <c r="H2" s="284" t="s">
        <v>5</v>
      </c>
      <c r="I2" s="285" t="s">
        <v>55</v>
      </c>
      <c r="J2" s="285" t="s">
        <v>54</v>
      </c>
      <c r="K2" s="284" t="s">
        <v>5</v>
      </c>
      <c r="L2" s="215" t="s">
        <v>6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 t="s">
        <v>7</v>
      </c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 t="s">
        <v>8</v>
      </c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80" t="s">
        <v>4</v>
      </c>
    </row>
    <row r="3" spans="1:54" x14ac:dyDescent="0.3">
      <c r="A3" s="257"/>
      <c r="B3" s="282"/>
      <c r="C3" s="280"/>
      <c r="D3" s="280"/>
      <c r="E3" s="283"/>
      <c r="F3" s="264"/>
      <c r="G3" s="264"/>
      <c r="H3" s="284"/>
      <c r="I3" s="285"/>
      <c r="J3" s="285"/>
      <c r="K3" s="284"/>
      <c r="L3" s="215" t="s">
        <v>9</v>
      </c>
      <c r="M3" s="215"/>
      <c r="N3" s="215"/>
      <c r="O3" s="215"/>
      <c r="P3" s="215"/>
      <c r="Q3" s="215"/>
      <c r="R3" s="215"/>
      <c r="S3" s="215" t="s">
        <v>10</v>
      </c>
      <c r="T3" s="215"/>
      <c r="U3" s="215"/>
      <c r="V3" s="215"/>
      <c r="W3" s="215"/>
      <c r="X3" s="215"/>
      <c r="Y3" s="215"/>
      <c r="Z3" s="215" t="s">
        <v>11</v>
      </c>
      <c r="AA3" s="215"/>
      <c r="AB3" s="215"/>
      <c r="AC3" s="215"/>
      <c r="AD3" s="215"/>
      <c r="AE3" s="215"/>
      <c r="AF3" s="215"/>
      <c r="AG3" s="215" t="s">
        <v>12</v>
      </c>
      <c r="AH3" s="215"/>
      <c r="AI3" s="215"/>
      <c r="AJ3" s="215"/>
      <c r="AK3" s="215"/>
      <c r="AL3" s="215"/>
      <c r="AM3" s="215"/>
      <c r="AN3" s="215" t="s">
        <v>13</v>
      </c>
      <c r="AO3" s="215"/>
      <c r="AP3" s="215"/>
      <c r="AQ3" s="215"/>
      <c r="AR3" s="215"/>
      <c r="AS3" s="215"/>
      <c r="AT3" s="215"/>
      <c r="AU3" s="215" t="s">
        <v>14</v>
      </c>
      <c r="AV3" s="215"/>
      <c r="AW3" s="215"/>
      <c r="AX3" s="215"/>
      <c r="AY3" s="215"/>
      <c r="AZ3" s="215"/>
      <c r="BA3" s="215"/>
      <c r="BB3" s="280"/>
    </row>
    <row r="4" spans="1:54" ht="61.5" customHeight="1" x14ac:dyDescent="0.3">
      <c r="A4" s="257"/>
      <c r="B4" s="282"/>
      <c r="C4" s="280"/>
      <c r="D4" s="280"/>
      <c r="E4" s="283"/>
      <c r="F4" s="264"/>
      <c r="G4" s="264"/>
      <c r="H4" s="284"/>
      <c r="I4" s="285"/>
      <c r="J4" s="285"/>
      <c r="K4" s="284"/>
      <c r="L4" s="177" t="s">
        <v>87</v>
      </c>
      <c r="M4" s="177" t="s">
        <v>88</v>
      </c>
      <c r="N4" s="177" t="s">
        <v>86</v>
      </c>
      <c r="O4" s="178" t="s">
        <v>5</v>
      </c>
      <c r="P4" s="177" t="s">
        <v>89</v>
      </c>
      <c r="Q4" s="177" t="s">
        <v>90</v>
      </c>
      <c r="R4" s="179" t="s">
        <v>5</v>
      </c>
      <c r="S4" s="177" t="s">
        <v>87</v>
      </c>
      <c r="T4" s="177" t="s">
        <v>88</v>
      </c>
      <c r="U4" s="177" t="s">
        <v>86</v>
      </c>
      <c r="V4" s="178" t="s">
        <v>5</v>
      </c>
      <c r="W4" s="177" t="s">
        <v>89</v>
      </c>
      <c r="X4" s="177" t="s">
        <v>90</v>
      </c>
      <c r="Y4" s="179" t="s">
        <v>5</v>
      </c>
      <c r="Z4" s="177" t="s">
        <v>87</v>
      </c>
      <c r="AA4" s="177" t="s">
        <v>88</v>
      </c>
      <c r="AB4" s="177" t="s">
        <v>86</v>
      </c>
      <c r="AC4" s="178" t="s">
        <v>5</v>
      </c>
      <c r="AD4" s="177" t="s">
        <v>89</v>
      </c>
      <c r="AE4" s="177" t="s">
        <v>90</v>
      </c>
      <c r="AF4" s="179" t="s">
        <v>5</v>
      </c>
      <c r="AG4" s="177" t="s">
        <v>87</v>
      </c>
      <c r="AH4" s="177" t="s">
        <v>88</v>
      </c>
      <c r="AI4" s="177" t="s">
        <v>86</v>
      </c>
      <c r="AJ4" s="178" t="s">
        <v>5</v>
      </c>
      <c r="AK4" s="177" t="s">
        <v>89</v>
      </c>
      <c r="AL4" s="177" t="s">
        <v>90</v>
      </c>
      <c r="AM4" s="179" t="s">
        <v>5</v>
      </c>
      <c r="AN4" s="177" t="s">
        <v>87</v>
      </c>
      <c r="AO4" s="177" t="s">
        <v>88</v>
      </c>
      <c r="AP4" s="177" t="s">
        <v>86</v>
      </c>
      <c r="AQ4" s="178" t="s">
        <v>5</v>
      </c>
      <c r="AR4" s="177" t="s">
        <v>89</v>
      </c>
      <c r="AS4" s="177" t="s">
        <v>90</v>
      </c>
      <c r="AT4" s="179" t="s">
        <v>5</v>
      </c>
      <c r="AU4" s="177" t="s">
        <v>87</v>
      </c>
      <c r="AV4" s="177" t="s">
        <v>88</v>
      </c>
      <c r="AW4" s="177" t="s">
        <v>86</v>
      </c>
      <c r="AX4" s="178" t="s">
        <v>5</v>
      </c>
      <c r="AY4" s="177" t="s">
        <v>89</v>
      </c>
      <c r="AZ4" s="177" t="s">
        <v>90</v>
      </c>
      <c r="BA4" s="179" t="s">
        <v>5</v>
      </c>
      <c r="BB4" s="280"/>
    </row>
    <row r="5" spans="1:54" ht="22.5" customHeight="1" x14ac:dyDescent="0.3">
      <c r="A5" s="276" t="s">
        <v>99</v>
      </c>
      <c r="B5" s="276"/>
      <c r="C5" s="180">
        <v>500</v>
      </c>
      <c r="D5" s="180">
        <v>20</v>
      </c>
      <c r="E5" s="65">
        <f t="shared" ref="E5:K7" si="0">L5+S5+Z5+AG5+AN5+AU5</f>
        <v>0</v>
      </c>
      <c r="F5" s="65">
        <f t="shared" si="0"/>
        <v>0</v>
      </c>
      <c r="G5" s="65">
        <f t="shared" si="0"/>
        <v>0</v>
      </c>
      <c r="H5" s="66">
        <f t="shared" si="0"/>
        <v>0</v>
      </c>
      <c r="I5" s="181">
        <f t="shared" si="0"/>
        <v>0</v>
      </c>
      <c r="J5" s="181">
        <f t="shared" si="0"/>
        <v>0</v>
      </c>
      <c r="K5" s="182">
        <f t="shared" si="0"/>
        <v>0</v>
      </c>
      <c r="L5" s="72"/>
      <c r="M5" s="72"/>
      <c r="N5" s="72"/>
      <c r="O5" s="73"/>
      <c r="P5" s="72"/>
      <c r="Q5" s="72"/>
      <c r="R5" s="183"/>
      <c r="S5" s="72"/>
      <c r="T5" s="72"/>
      <c r="U5" s="72"/>
      <c r="V5" s="73"/>
      <c r="W5" s="72"/>
      <c r="X5" s="72"/>
      <c r="Y5" s="183"/>
      <c r="Z5" s="72"/>
      <c r="AA5" s="72"/>
      <c r="AB5" s="72"/>
      <c r="AC5" s="73"/>
      <c r="AD5" s="72"/>
      <c r="AE5" s="72"/>
      <c r="AF5" s="183"/>
      <c r="AG5" s="72"/>
      <c r="AH5" s="72"/>
      <c r="AI5" s="72"/>
      <c r="AJ5" s="73"/>
      <c r="AK5" s="72"/>
      <c r="AL5" s="72"/>
      <c r="AM5" s="183"/>
      <c r="AN5" s="72"/>
      <c r="AO5" s="72"/>
      <c r="AP5" s="72"/>
      <c r="AQ5" s="73"/>
      <c r="AR5" s="72"/>
      <c r="AS5" s="72"/>
      <c r="AT5" s="183"/>
      <c r="AU5" s="72"/>
      <c r="AV5" s="72"/>
      <c r="AW5" s="72"/>
      <c r="AX5" s="73"/>
      <c r="AY5" s="72"/>
      <c r="AZ5" s="72"/>
      <c r="BA5" s="183"/>
      <c r="BB5" s="203"/>
    </row>
    <row r="6" spans="1:54" x14ac:dyDescent="0.3">
      <c r="A6" s="171">
        <v>7</v>
      </c>
      <c r="B6" s="184" t="s">
        <v>26</v>
      </c>
      <c r="C6" s="31">
        <f t="shared" ref="C6:C14" si="1">E6+F6+G6+I6+J6</f>
        <v>75</v>
      </c>
      <c r="D6" s="31">
        <f t="shared" ref="D6:D14" si="2">H6+K6</f>
        <v>3</v>
      </c>
      <c r="E6" s="65">
        <f t="shared" si="0"/>
        <v>25</v>
      </c>
      <c r="F6" s="65">
        <f t="shared" si="0"/>
        <v>25</v>
      </c>
      <c r="G6" s="65">
        <f t="shared" si="0"/>
        <v>25</v>
      </c>
      <c r="H6" s="66">
        <f t="shared" si="0"/>
        <v>3</v>
      </c>
      <c r="I6" s="181">
        <f t="shared" si="0"/>
        <v>0</v>
      </c>
      <c r="J6" s="181">
        <f t="shared" si="0"/>
        <v>0</v>
      </c>
      <c r="K6" s="182">
        <f t="shared" si="0"/>
        <v>0</v>
      </c>
      <c r="L6" s="65">
        <v>25</v>
      </c>
      <c r="M6" s="65">
        <v>25</v>
      </c>
      <c r="N6" s="65">
        <v>25</v>
      </c>
      <c r="O6" s="66">
        <v>3</v>
      </c>
      <c r="P6" s="65"/>
      <c r="Q6" s="65"/>
      <c r="R6" s="182"/>
      <c r="S6" s="65"/>
      <c r="T6" s="65"/>
      <c r="U6" s="65"/>
      <c r="V6" s="66"/>
      <c r="W6" s="65"/>
      <c r="X6" s="65"/>
      <c r="Y6" s="182"/>
      <c r="Z6" s="65"/>
      <c r="AA6" s="65"/>
      <c r="AB6" s="65"/>
      <c r="AC6" s="66"/>
      <c r="AD6" s="65"/>
      <c r="AE6" s="65"/>
      <c r="AF6" s="182"/>
      <c r="AG6" s="65"/>
      <c r="AH6" s="65"/>
      <c r="AI6" s="65"/>
      <c r="AJ6" s="66"/>
      <c r="AK6" s="65"/>
      <c r="AL6" s="65"/>
      <c r="AM6" s="182"/>
      <c r="AN6" s="65"/>
      <c r="AO6" s="65"/>
      <c r="AP6" s="65"/>
      <c r="AQ6" s="66"/>
      <c r="AR6" s="65"/>
      <c r="AS6" s="65"/>
      <c r="AT6" s="182"/>
      <c r="AU6" s="65"/>
      <c r="AV6" s="65"/>
      <c r="AW6" s="65"/>
      <c r="AX6" s="66"/>
      <c r="AY6" s="65"/>
      <c r="AZ6" s="65"/>
      <c r="BA6" s="182"/>
      <c r="BB6" s="31" t="s">
        <v>20</v>
      </c>
    </row>
    <row r="7" spans="1:54" x14ac:dyDescent="0.3">
      <c r="A7" s="171">
        <v>8</v>
      </c>
      <c r="B7" s="184" t="s">
        <v>27</v>
      </c>
      <c r="C7" s="31">
        <f t="shared" si="1"/>
        <v>75</v>
      </c>
      <c r="D7" s="31">
        <f t="shared" si="2"/>
        <v>3</v>
      </c>
      <c r="E7" s="65">
        <f t="shared" si="0"/>
        <v>30</v>
      </c>
      <c r="F7" s="65">
        <f t="shared" si="0"/>
        <v>25</v>
      </c>
      <c r="G7" s="65">
        <f t="shared" si="0"/>
        <v>20</v>
      </c>
      <c r="H7" s="66">
        <f t="shared" si="0"/>
        <v>3</v>
      </c>
      <c r="I7" s="181">
        <f t="shared" si="0"/>
        <v>0</v>
      </c>
      <c r="J7" s="181">
        <f t="shared" si="0"/>
        <v>0</v>
      </c>
      <c r="K7" s="182">
        <f t="shared" si="0"/>
        <v>0</v>
      </c>
      <c r="L7" s="65">
        <v>30</v>
      </c>
      <c r="M7" s="65">
        <v>25</v>
      </c>
      <c r="N7" s="65">
        <v>20</v>
      </c>
      <c r="O7" s="66">
        <v>3</v>
      </c>
      <c r="P7" s="65"/>
      <c r="Q7" s="65"/>
      <c r="R7" s="182"/>
      <c r="S7" s="65"/>
      <c r="T7" s="65"/>
      <c r="U7" s="65"/>
      <c r="V7" s="66"/>
      <c r="W7" s="65"/>
      <c r="X7" s="65"/>
      <c r="Y7" s="182"/>
      <c r="Z7" s="65"/>
      <c r="AA7" s="65"/>
      <c r="AB7" s="65"/>
      <c r="AC7" s="66"/>
      <c r="AD7" s="65"/>
      <c r="AE7" s="65"/>
      <c r="AF7" s="182"/>
      <c r="AG7" s="65"/>
      <c r="AH7" s="65"/>
      <c r="AI7" s="65"/>
      <c r="AJ7" s="66"/>
      <c r="AK7" s="65"/>
      <c r="AL7" s="65"/>
      <c r="AM7" s="182"/>
      <c r="AN7" s="65"/>
      <c r="AO7" s="65"/>
      <c r="AP7" s="65"/>
      <c r="AQ7" s="66"/>
      <c r="AR7" s="65"/>
      <c r="AS7" s="65"/>
      <c r="AT7" s="182"/>
      <c r="AU7" s="65"/>
      <c r="AV7" s="65"/>
      <c r="AW7" s="65"/>
      <c r="AX7" s="66"/>
      <c r="AY7" s="65"/>
      <c r="AZ7" s="65"/>
      <c r="BA7" s="182"/>
      <c r="BB7" s="31" t="s">
        <v>20</v>
      </c>
    </row>
    <row r="8" spans="1:54" x14ac:dyDescent="0.3">
      <c r="A8" s="171">
        <v>9</v>
      </c>
      <c r="B8" s="184" t="s">
        <v>28</v>
      </c>
      <c r="C8" s="31">
        <f t="shared" si="1"/>
        <v>30</v>
      </c>
      <c r="D8" s="31">
        <f t="shared" si="2"/>
        <v>1</v>
      </c>
      <c r="E8" s="65">
        <f t="shared" ref="E8:E14" si="3">L8+S8+Z8+AG8+AN8+AU8</f>
        <v>10</v>
      </c>
      <c r="F8" s="65">
        <f t="shared" ref="F8:F14" si="4">M8+T8+AA8+AH8+AO8+AV8</f>
        <v>15</v>
      </c>
      <c r="G8" s="65">
        <f t="shared" ref="G8:G14" si="5">N8+U8+AB8+AI8+AP8+AW8</f>
        <v>5</v>
      </c>
      <c r="H8" s="66">
        <f t="shared" ref="H8:K15" si="6">O8+V8+AC8+AJ8+AQ8+AX8</f>
        <v>1</v>
      </c>
      <c r="I8" s="181">
        <f t="shared" si="6"/>
        <v>0</v>
      </c>
      <c r="J8" s="181">
        <f t="shared" si="6"/>
        <v>0</v>
      </c>
      <c r="K8" s="182">
        <f t="shared" si="6"/>
        <v>0</v>
      </c>
      <c r="L8" s="65"/>
      <c r="M8" s="65"/>
      <c r="N8" s="65"/>
      <c r="O8" s="66"/>
      <c r="P8" s="65"/>
      <c r="Q8" s="65"/>
      <c r="R8" s="182"/>
      <c r="S8" s="65">
        <v>10</v>
      </c>
      <c r="T8" s="65">
        <v>15</v>
      </c>
      <c r="U8" s="65">
        <v>5</v>
      </c>
      <c r="V8" s="66">
        <v>1</v>
      </c>
      <c r="W8" s="65"/>
      <c r="X8" s="65"/>
      <c r="Y8" s="182"/>
      <c r="Z8" s="65"/>
      <c r="AA8" s="65"/>
      <c r="AB8" s="65"/>
      <c r="AC8" s="66"/>
      <c r="AD8" s="65"/>
      <c r="AE8" s="65"/>
      <c r="AF8" s="182"/>
      <c r="AG8" s="65"/>
      <c r="AH8" s="65"/>
      <c r="AI8" s="65"/>
      <c r="AJ8" s="66"/>
      <c r="AK8" s="65"/>
      <c r="AL8" s="65"/>
      <c r="AM8" s="182"/>
      <c r="AN8" s="65"/>
      <c r="AO8" s="65"/>
      <c r="AP8" s="65"/>
      <c r="AQ8" s="66"/>
      <c r="AR8" s="65"/>
      <c r="AS8" s="65"/>
      <c r="AT8" s="182"/>
      <c r="AU8" s="65"/>
      <c r="AV8" s="65"/>
      <c r="AW8" s="65"/>
      <c r="AX8" s="66"/>
      <c r="AY8" s="65"/>
      <c r="AZ8" s="65"/>
      <c r="BA8" s="182"/>
      <c r="BB8" s="65" t="s">
        <v>102</v>
      </c>
    </row>
    <row r="9" spans="1:54" x14ac:dyDescent="0.3">
      <c r="A9" s="171">
        <v>10</v>
      </c>
      <c r="B9" s="184" t="s">
        <v>29</v>
      </c>
      <c r="C9" s="31">
        <f t="shared" si="1"/>
        <v>20</v>
      </c>
      <c r="D9" s="31">
        <f t="shared" si="2"/>
        <v>1</v>
      </c>
      <c r="E9" s="65">
        <f t="shared" si="3"/>
        <v>10</v>
      </c>
      <c r="F9" s="65">
        <f t="shared" si="4"/>
        <v>5</v>
      </c>
      <c r="G9" s="65">
        <f t="shared" si="5"/>
        <v>5</v>
      </c>
      <c r="H9" s="66">
        <f t="shared" si="6"/>
        <v>1</v>
      </c>
      <c r="I9" s="181">
        <f t="shared" si="6"/>
        <v>0</v>
      </c>
      <c r="J9" s="181">
        <f t="shared" si="6"/>
        <v>0</v>
      </c>
      <c r="K9" s="182">
        <f t="shared" si="6"/>
        <v>0</v>
      </c>
      <c r="L9" s="65"/>
      <c r="M9" s="65"/>
      <c r="N9" s="65"/>
      <c r="O9" s="66"/>
      <c r="P9" s="65"/>
      <c r="Q9" s="65"/>
      <c r="R9" s="182"/>
      <c r="S9" s="65">
        <v>10</v>
      </c>
      <c r="T9" s="65">
        <v>5</v>
      </c>
      <c r="U9" s="65">
        <v>5</v>
      </c>
      <c r="V9" s="66">
        <v>1</v>
      </c>
      <c r="W9" s="65"/>
      <c r="X9" s="65"/>
      <c r="Y9" s="182"/>
      <c r="Z9" s="65"/>
      <c r="AA9" s="65"/>
      <c r="AB9" s="65"/>
      <c r="AC9" s="66"/>
      <c r="AD9" s="65"/>
      <c r="AE9" s="65"/>
      <c r="AF9" s="182"/>
      <c r="AG9" s="65"/>
      <c r="AH9" s="65"/>
      <c r="AI9" s="65"/>
      <c r="AJ9" s="66"/>
      <c r="AK9" s="65"/>
      <c r="AL9" s="65"/>
      <c r="AM9" s="182"/>
      <c r="AN9" s="65"/>
      <c r="AO9" s="65"/>
      <c r="AP9" s="65"/>
      <c r="AQ9" s="66"/>
      <c r="AR9" s="65"/>
      <c r="AS9" s="65"/>
      <c r="AT9" s="182"/>
      <c r="AU9" s="65"/>
      <c r="AV9" s="65"/>
      <c r="AW9" s="65"/>
      <c r="AX9" s="66"/>
      <c r="AY9" s="65"/>
      <c r="AZ9" s="65"/>
      <c r="BA9" s="182"/>
      <c r="BB9" s="65" t="s">
        <v>102</v>
      </c>
    </row>
    <row r="10" spans="1:54" x14ac:dyDescent="0.3">
      <c r="A10" s="171">
        <v>11</v>
      </c>
      <c r="B10" s="184" t="s">
        <v>30</v>
      </c>
      <c r="C10" s="31">
        <f t="shared" si="1"/>
        <v>75</v>
      </c>
      <c r="D10" s="31">
        <f t="shared" si="2"/>
        <v>3</v>
      </c>
      <c r="E10" s="65">
        <f t="shared" si="3"/>
        <v>40</v>
      </c>
      <c r="F10" s="65">
        <f t="shared" si="4"/>
        <v>20</v>
      </c>
      <c r="G10" s="65">
        <f t="shared" si="5"/>
        <v>15</v>
      </c>
      <c r="H10" s="66">
        <f t="shared" si="6"/>
        <v>3</v>
      </c>
      <c r="I10" s="181">
        <f t="shared" si="6"/>
        <v>0</v>
      </c>
      <c r="J10" s="181">
        <f t="shared" si="6"/>
        <v>0</v>
      </c>
      <c r="K10" s="182">
        <f t="shared" si="6"/>
        <v>0</v>
      </c>
      <c r="L10" s="65"/>
      <c r="M10" s="65"/>
      <c r="N10" s="65"/>
      <c r="O10" s="66"/>
      <c r="P10" s="65"/>
      <c r="Q10" s="65"/>
      <c r="R10" s="182"/>
      <c r="S10" s="65">
        <v>40</v>
      </c>
      <c r="T10" s="65">
        <v>20</v>
      </c>
      <c r="U10" s="65">
        <v>15</v>
      </c>
      <c r="V10" s="66">
        <v>3</v>
      </c>
      <c r="W10" s="65"/>
      <c r="X10" s="65"/>
      <c r="Y10" s="182"/>
      <c r="Z10" s="65"/>
      <c r="AA10" s="65"/>
      <c r="AB10" s="65"/>
      <c r="AC10" s="66"/>
      <c r="AD10" s="65"/>
      <c r="AE10" s="65"/>
      <c r="AF10" s="182"/>
      <c r="AG10" s="65"/>
      <c r="AH10" s="65"/>
      <c r="AI10" s="65"/>
      <c r="AJ10" s="66"/>
      <c r="AK10" s="65"/>
      <c r="AL10" s="65"/>
      <c r="AM10" s="182"/>
      <c r="AN10" s="65"/>
      <c r="AO10" s="65"/>
      <c r="AP10" s="65"/>
      <c r="AQ10" s="66"/>
      <c r="AR10" s="65"/>
      <c r="AS10" s="65"/>
      <c r="AT10" s="182"/>
      <c r="AU10" s="65"/>
      <c r="AV10" s="65"/>
      <c r="AW10" s="65"/>
      <c r="AX10" s="66"/>
      <c r="AY10" s="65"/>
      <c r="AZ10" s="65"/>
      <c r="BA10" s="182"/>
      <c r="BB10" s="31" t="s">
        <v>20</v>
      </c>
    </row>
    <row r="11" spans="1:54" x14ac:dyDescent="0.3">
      <c r="A11" s="171">
        <v>12</v>
      </c>
      <c r="B11" s="184" t="s">
        <v>31</v>
      </c>
      <c r="C11" s="31">
        <f t="shared" si="1"/>
        <v>50</v>
      </c>
      <c r="D11" s="31">
        <f t="shared" si="2"/>
        <v>2</v>
      </c>
      <c r="E11" s="65">
        <f t="shared" si="3"/>
        <v>30</v>
      </c>
      <c r="F11" s="65">
        <f t="shared" si="4"/>
        <v>10</v>
      </c>
      <c r="G11" s="65">
        <f t="shared" si="5"/>
        <v>10</v>
      </c>
      <c r="H11" s="66">
        <f t="shared" si="6"/>
        <v>2</v>
      </c>
      <c r="I11" s="181">
        <f t="shared" si="6"/>
        <v>0</v>
      </c>
      <c r="J11" s="181">
        <f t="shared" si="6"/>
        <v>0</v>
      </c>
      <c r="K11" s="182">
        <f t="shared" si="6"/>
        <v>0</v>
      </c>
      <c r="L11" s="65"/>
      <c r="M11" s="65"/>
      <c r="N11" s="65"/>
      <c r="O11" s="66"/>
      <c r="P11" s="65"/>
      <c r="Q11" s="65"/>
      <c r="R11" s="182"/>
      <c r="S11" s="65"/>
      <c r="T11" s="65"/>
      <c r="U11" s="65"/>
      <c r="V11" s="66"/>
      <c r="W11" s="65"/>
      <c r="X11" s="65"/>
      <c r="Y11" s="182"/>
      <c r="Z11" s="65">
        <v>30</v>
      </c>
      <c r="AA11" s="65">
        <v>10</v>
      </c>
      <c r="AB11" s="65">
        <v>10</v>
      </c>
      <c r="AC11" s="66">
        <v>2</v>
      </c>
      <c r="AD11" s="65"/>
      <c r="AE11" s="65"/>
      <c r="AF11" s="182"/>
      <c r="AG11" s="65"/>
      <c r="AH11" s="65"/>
      <c r="AI11" s="65"/>
      <c r="AJ11" s="66"/>
      <c r="AK11" s="65"/>
      <c r="AL11" s="65"/>
      <c r="AM11" s="182"/>
      <c r="AN11" s="65"/>
      <c r="AO11" s="65"/>
      <c r="AP11" s="65"/>
      <c r="AQ11" s="66"/>
      <c r="AR11" s="65"/>
      <c r="AS11" s="65"/>
      <c r="AT11" s="182"/>
      <c r="AU11" s="65"/>
      <c r="AV11" s="65"/>
      <c r="AW11" s="65"/>
      <c r="AX11" s="66"/>
      <c r="AY11" s="65"/>
      <c r="AZ11" s="65"/>
      <c r="BA11" s="182"/>
      <c r="BB11" s="65" t="s">
        <v>102</v>
      </c>
    </row>
    <row r="12" spans="1:54" ht="24" x14ac:dyDescent="0.3">
      <c r="A12" s="171">
        <v>13</v>
      </c>
      <c r="B12" s="184" t="s">
        <v>32</v>
      </c>
      <c r="C12" s="31">
        <f t="shared" si="1"/>
        <v>50</v>
      </c>
      <c r="D12" s="31">
        <f t="shared" si="2"/>
        <v>2</v>
      </c>
      <c r="E12" s="65">
        <f t="shared" si="3"/>
        <v>20</v>
      </c>
      <c r="F12" s="65">
        <f t="shared" si="4"/>
        <v>15</v>
      </c>
      <c r="G12" s="65">
        <f t="shared" si="5"/>
        <v>15</v>
      </c>
      <c r="H12" s="66">
        <f t="shared" si="6"/>
        <v>2</v>
      </c>
      <c r="I12" s="181">
        <f t="shared" si="6"/>
        <v>0</v>
      </c>
      <c r="J12" s="181">
        <f t="shared" si="6"/>
        <v>0</v>
      </c>
      <c r="K12" s="182">
        <f t="shared" si="6"/>
        <v>0</v>
      </c>
      <c r="L12" s="65">
        <v>20</v>
      </c>
      <c r="M12" s="65">
        <v>15</v>
      </c>
      <c r="N12" s="65">
        <v>15</v>
      </c>
      <c r="O12" s="66">
        <v>2</v>
      </c>
      <c r="P12" s="65"/>
      <c r="Q12" s="65"/>
      <c r="R12" s="182"/>
      <c r="S12" s="65"/>
      <c r="T12" s="65"/>
      <c r="U12" s="65"/>
      <c r="V12" s="66"/>
      <c r="W12" s="65"/>
      <c r="X12" s="65"/>
      <c r="Y12" s="182"/>
      <c r="Z12" s="65"/>
      <c r="AA12" s="65"/>
      <c r="AB12" s="65"/>
      <c r="AC12" s="66"/>
      <c r="AD12" s="65"/>
      <c r="AE12" s="65"/>
      <c r="AF12" s="182"/>
      <c r="AG12" s="65"/>
      <c r="AH12" s="65"/>
      <c r="AI12" s="65"/>
      <c r="AJ12" s="66"/>
      <c r="AK12" s="65"/>
      <c r="AL12" s="65"/>
      <c r="AM12" s="182"/>
      <c r="AN12" s="65"/>
      <c r="AO12" s="65"/>
      <c r="AP12" s="65"/>
      <c r="AQ12" s="66"/>
      <c r="AR12" s="65"/>
      <c r="AS12" s="65"/>
      <c r="AT12" s="182"/>
      <c r="AU12" s="65"/>
      <c r="AV12" s="65"/>
      <c r="AW12" s="65"/>
      <c r="AX12" s="66"/>
      <c r="AY12" s="65"/>
      <c r="AZ12" s="65"/>
      <c r="BA12" s="182"/>
      <c r="BB12" s="65" t="s">
        <v>102</v>
      </c>
    </row>
    <row r="13" spans="1:54" x14ac:dyDescent="0.3">
      <c r="A13" s="171">
        <v>14</v>
      </c>
      <c r="B13" s="184" t="s">
        <v>33</v>
      </c>
      <c r="C13" s="31">
        <f t="shared" si="1"/>
        <v>75</v>
      </c>
      <c r="D13" s="31">
        <f t="shared" si="2"/>
        <v>3</v>
      </c>
      <c r="E13" s="65">
        <f t="shared" si="3"/>
        <v>35</v>
      </c>
      <c r="F13" s="65">
        <f t="shared" si="4"/>
        <v>30</v>
      </c>
      <c r="G13" s="65">
        <f t="shared" si="5"/>
        <v>10</v>
      </c>
      <c r="H13" s="66">
        <f t="shared" si="6"/>
        <v>3</v>
      </c>
      <c r="I13" s="181">
        <f t="shared" si="6"/>
        <v>0</v>
      </c>
      <c r="J13" s="181">
        <f t="shared" si="6"/>
        <v>0</v>
      </c>
      <c r="K13" s="182">
        <f t="shared" si="6"/>
        <v>0</v>
      </c>
      <c r="L13" s="172">
        <v>35</v>
      </c>
      <c r="M13" s="172">
        <v>30</v>
      </c>
      <c r="N13" s="172">
        <v>10</v>
      </c>
      <c r="O13" s="173">
        <v>3</v>
      </c>
      <c r="P13" s="172"/>
      <c r="Q13" s="172"/>
      <c r="R13" s="185"/>
      <c r="S13" s="82"/>
      <c r="T13" s="82"/>
      <c r="U13" s="82"/>
      <c r="V13" s="83"/>
      <c r="W13" s="82"/>
      <c r="X13" s="82"/>
      <c r="Y13" s="186"/>
      <c r="Z13" s="82"/>
      <c r="AA13" s="82"/>
      <c r="AB13" s="82"/>
      <c r="AC13" s="83"/>
      <c r="AD13" s="82"/>
      <c r="AE13" s="82"/>
      <c r="AF13" s="186"/>
      <c r="AG13" s="82"/>
      <c r="AH13" s="82"/>
      <c r="AI13" s="82"/>
      <c r="AJ13" s="83"/>
      <c r="AK13" s="82"/>
      <c r="AL13" s="82"/>
      <c r="AM13" s="186"/>
      <c r="AN13" s="82"/>
      <c r="AO13" s="82"/>
      <c r="AP13" s="82"/>
      <c r="AQ13" s="83"/>
      <c r="AR13" s="82"/>
      <c r="AS13" s="82"/>
      <c r="AT13" s="186"/>
      <c r="AU13" s="172"/>
      <c r="AV13" s="172"/>
      <c r="AW13" s="172"/>
      <c r="AX13" s="173"/>
      <c r="AY13" s="172"/>
      <c r="AZ13" s="172"/>
      <c r="BA13" s="185"/>
      <c r="BB13" s="187" t="s">
        <v>20</v>
      </c>
    </row>
    <row r="14" spans="1:54" x14ac:dyDescent="0.3">
      <c r="A14" s="171">
        <v>15</v>
      </c>
      <c r="B14" s="184" t="s">
        <v>34</v>
      </c>
      <c r="C14" s="31">
        <f t="shared" si="1"/>
        <v>50</v>
      </c>
      <c r="D14" s="31">
        <f t="shared" si="2"/>
        <v>2</v>
      </c>
      <c r="E14" s="65">
        <f t="shared" si="3"/>
        <v>20</v>
      </c>
      <c r="F14" s="65">
        <f t="shared" si="4"/>
        <v>10</v>
      </c>
      <c r="G14" s="65">
        <f t="shared" si="5"/>
        <v>20</v>
      </c>
      <c r="H14" s="66">
        <f t="shared" si="6"/>
        <v>2</v>
      </c>
      <c r="I14" s="181">
        <f t="shared" si="6"/>
        <v>0</v>
      </c>
      <c r="J14" s="181">
        <f t="shared" si="6"/>
        <v>0</v>
      </c>
      <c r="K14" s="182">
        <f t="shared" si="6"/>
        <v>0</v>
      </c>
      <c r="L14" s="65"/>
      <c r="M14" s="65"/>
      <c r="N14" s="65"/>
      <c r="O14" s="66"/>
      <c r="P14" s="65"/>
      <c r="Q14" s="65"/>
      <c r="R14" s="182"/>
      <c r="S14" s="65">
        <v>20</v>
      </c>
      <c r="T14" s="65">
        <v>10</v>
      </c>
      <c r="U14" s="65">
        <v>20</v>
      </c>
      <c r="V14" s="66">
        <v>2</v>
      </c>
      <c r="W14" s="65"/>
      <c r="X14" s="65"/>
      <c r="Y14" s="182"/>
      <c r="Z14" s="65"/>
      <c r="AA14" s="65"/>
      <c r="AB14" s="65"/>
      <c r="AC14" s="66"/>
      <c r="AD14" s="65"/>
      <c r="AE14" s="65"/>
      <c r="AF14" s="182"/>
      <c r="AG14" s="65"/>
      <c r="AH14" s="65"/>
      <c r="AI14" s="65"/>
      <c r="AJ14" s="66"/>
      <c r="AK14" s="65"/>
      <c r="AL14" s="65"/>
      <c r="AM14" s="182"/>
      <c r="AN14" s="65"/>
      <c r="AO14" s="65"/>
      <c r="AP14" s="65"/>
      <c r="AQ14" s="66"/>
      <c r="AR14" s="65"/>
      <c r="AS14" s="65"/>
      <c r="AT14" s="182"/>
      <c r="AU14" s="65"/>
      <c r="AV14" s="65"/>
      <c r="AW14" s="65"/>
      <c r="AX14" s="66"/>
      <c r="AY14" s="65"/>
      <c r="AZ14" s="65"/>
      <c r="BA14" s="182"/>
      <c r="BB14" s="65" t="s">
        <v>102</v>
      </c>
    </row>
    <row r="15" spans="1:54" x14ac:dyDescent="0.3">
      <c r="A15" s="171"/>
      <c r="B15" s="188" t="s">
        <v>49</v>
      </c>
      <c r="C15" s="70">
        <f>SUM(C6:C14)</f>
        <v>500</v>
      </c>
      <c r="D15" s="70">
        <f>SUM(D6:D14)</f>
        <v>20</v>
      </c>
      <c r="E15" s="31">
        <f>L15+S15+Z15+AG15+AN15+AU15</f>
        <v>220</v>
      </c>
      <c r="F15" s="31">
        <f>M15+T15+AA15+AH15+AO15+AV15</f>
        <v>155</v>
      </c>
      <c r="G15" s="31">
        <f>N15+U15+AB15+AI15+AP15+AW15</f>
        <v>125</v>
      </c>
      <c r="H15" s="57">
        <f t="shared" si="6"/>
        <v>20</v>
      </c>
      <c r="I15" s="145">
        <f t="shared" si="6"/>
        <v>0</v>
      </c>
      <c r="J15" s="145">
        <f t="shared" si="6"/>
        <v>0</v>
      </c>
      <c r="K15" s="182">
        <f t="shared" si="6"/>
        <v>0</v>
      </c>
      <c r="L15" s="31">
        <f t="shared" ref="L15:BB15" si="7">SUM(L6:L14)</f>
        <v>110</v>
      </c>
      <c r="M15" s="31">
        <f t="shared" si="7"/>
        <v>95</v>
      </c>
      <c r="N15" s="31">
        <f t="shared" si="7"/>
        <v>70</v>
      </c>
      <c r="O15" s="57">
        <f t="shared" si="7"/>
        <v>11</v>
      </c>
      <c r="P15" s="31">
        <f t="shared" si="7"/>
        <v>0</v>
      </c>
      <c r="Q15" s="31">
        <f t="shared" si="7"/>
        <v>0</v>
      </c>
      <c r="R15" s="189">
        <f t="shared" si="7"/>
        <v>0</v>
      </c>
      <c r="S15" s="31">
        <f t="shared" si="7"/>
        <v>80</v>
      </c>
      <c r="T15" s="31">
        <f t="shared" si="7"/>
        <v>50</v>
      </c>
      <c r="U15" s="31">
        <f t="shared" si="7"/>
        <v>45</v>
      </c>
      <c r="V15" s="57">
        <f t="shared" si="7"/>
        <v>7</v>
      </c>
      <c r="W15" s="31">
        <f t="shared" si="7"/>
        <v>0</v>
      </c>
      <c r="X15" s="31">
        <f t="shared" si="7"/>
        <v>0</v>
      </c>
      <c r="Y15" s="189">
        <f t="shared" si="7"/>
        <v>0</v>
      </c>
      <c r="Z15" s="31">
        <f t="shared" si="7"/>
        <v>30</v>
      </c>
      <c r="AA15" s="31">
        <f t="shared" si="7"/>
        <v>10</v>
      </c>
      <c r="AB15" s="31">
        <f t="shared" si="7"/>
        <v>10</v>
      </c>
      <c r="AC15" s="57">
        <f t="shared" si="7"/>
        <v>2</v>
      </c>
      <c r="AD15" s="31">
        <f t="shared" si="7"/>
        <v>0</v>
      </c>
      <c r="AE15" s="31">
        <f t="shared" si="7"/>
        <v>0</v>
      </c>
      <c r="AF15" s="189">
        <f t="shared" si="7"/>
        <v>0</v>
      </c>
      <c r="AG15" s="31">
        <f t="shared" si="7"/>
        <v>0</v>
      </c>
      <c r="AH15" s="31">
        <f t="shared" si="7"/>
        <v>0</v>
      </c>
      <c r="AI15" s="31">
        <f t="shared" si="7"/>
        <v>0</v>
      </c>
      <c r="AJ15" s="57">
        <f t="shared" si="7"/>
        <v>0</v>
      </c>
      <c r="AK15" s="31">
        <f t="shared" si="7"/>
        <v>0</v>
      </c>
      <c r="AL15" s="31">
        <f t="shared" si="7"/>
        <v>0</v>
      </c>
      <c r="AM15" s="189">
        <f t="shared" si="7"/>
        <v>0</v>
      </c>
      <c r="AN15" s="31">
        <f t="shared" si="7"/>
        <v>0</v>
      </c>
      <c r="AO15" s="31">
        <f t="shared" si="7"/>
        <v>0</v>
      </c>
      <c r="AP15" s="31">
        <f t="shared" si="7"/>
        <v>0</v>
      </c>
      <c r="AQ15" s="57">
        <f t="shared" si="7"/>
        <v>0</v>
      </c>
      <c r="AR15" s="31">
        <f t="shared" si="7"/>
        <v>0</v>
      </c>
      <c r="AS15" s="31">
        <f t="shared" si="7"/>
        <v>0</v>
      </c>
      <c r="AT15" s="189">
        <f t="shared" si="7"/>
        <v>0</v>
      </c>
      <c r="AU15" s="31">
        <f t="shared" si="7"/>
        <v>0</v>
      </c>
      <c r="AV15" s="31">
        <f t="shared" si="7"/>
        <v>0</v>
      </c>
      <c r="AW15" s="31">
        <f t="shared" si="7"/>
        <v>0</v>
      </c>
      <c r="AX15" s="57">
        <f t="shared" si="7"/>
        <v>0</v>
      </c>
      <c r="AY15" s="31">
        <f t="shared" si="7"/>
        <v>0</v>
      </c>
      <c r="AZ15" s="31">
        <f t="shared" si="7"/>
        <v>0</v>
      </c>
      <c r="BA15" s="189">
        <f t="shared" si="7"/>
        <v>0</v>
      </c>
      <c r="BB15" s="31">
        <f t="shared" si="7"/>
        <v>0</v>
      </c>
    </row>
    <row r="16" spans="1:54" x14ac:dyDescent="0.3">
      <c r="A16" s="171"/>
      <c r="B16" s="190" t="s">
        <v>96</v>
      </c>
      <c r="C16" s="31"/>
      <c r="D16" s="31"/>
      <c r="E16" s="65"/>
      <c r="F16" s="191" t="s">
        <v>95</v>
      </c>
      <c r="G16" s="191">
        <f>G15*100/500</f>
        <v>25</v>
      </c>
      <c r="H16" s="66"/>
      <c r="I16" s="181"/>
      <c r="J16" s="181"/>
      <c r="K16" s="182"/>
      <c r="L16" s="31"/>
      <c r="M16" s="31"/>
      <c r="N16" s="31"/>
      <c r="O16" s="57"/>
      <c r="P16" s="31"/>
      <c r="Q16" s="31"/>
      <c r="R16" s="189"/>
      <c r="S16" s="31"/>
      <c r="T16" s="31"/>
      <c r="U16" s="31"/>
      <c r="V16" s="57"/>
      <c r="W16" s="31"/>
      <c r="X16" s="31"/>
      <c r="Y16" s="189"/>
      <c r="Z16" s="31"/>
      <c r="AA16" s="31"/>
      <c r="AB16" s="31"/>
      <c r="AC16" s="57"/>
      <c r="AD16" s="31"/>
      <c r="AE16" s="31"/>
      <c r="AF16" s="189"/>
      <c r="AG16" s="31"/>
      <c r="AH16" s="31"/>
      <c r="AI16" s="31"/>
      <c r="AJ16" s="57"/>
      <c r="AK16" s="31"/>
      <c r="AL16" s="31"/>
      <c r="AM16" s="189"/>
      <c r="AN16" s="31"/>
      <c r="AO16" s="31"/>
      <c r="AP16" s="31"/>
      <c r="AQ16" s="57"/>
      <c r="AR16" s="31"/>
      <c r="AS16" s="31"/>
      <c r="AT16" s="189"/>
      <c r="AU16" s="31"/>
      <c r="AV16" s="31"/>
      <c r="AW16" s="31"/>
      <c r="AX16" s="57"/>
      <c r="AY16" s="31"/>
      <c r="AZ16" s="31"/>
      <c r="BA16" s="189"/>
      <c r="BB16" s="31"/>
    </row>
    <row r="17" spans="1:54" ht="30" customHeight="1" x14ac:dyDescent="0.3">
      <c r="A17" s="276" t="s">
        <v>100</v>
      </c>
      <c r="B17" s="276"/>
      <c r="C17" s="192">
        <v>420</v>
      </c>
      <c r="D17" s="192">
        <v>17</v>
      </c>
      <c r="E17" s="65"/>
      <c r="F17" s="65"/>
      <c r="G17" s="65"/>
      <c r="H17" s="66"/>
      <c r="I17" s="181"/>
      <c r="J17" s="145"/>
      <c r="K17" s="182"/>
      <c r="L17" s="59"/>
      <c r="M17" s="59"/>
      <c r="N17" s="59"/>
      <c r="O17" s="60"/>
      <c r="P17" s="59"/>
      <c r="Q17" s="59"/>
      <c r="R17" s="193"/>
      <c r="S17" s="59"/>
      <c r="T17" s="59"/>
      <c r="U17" s="59"/>
      <c r="V17" s="60"/>
      <c r="W17" s="59"/>
      <c r="X17" s="59"/>
      <c r="Y17" s="193"/>
      <c r="Z17" s="59"/>
      <c r="AA17" s="59"/>
      <c r="AB17" s="59"/>
      <c r="AC17" s="60"/>
      <c r="AD17" s="59"/>
      <c r="AE17" s="59"/>
      <c r="AF17" s="193"/>
      <c r="AG17" s="59"/>
      <c r="AH17" s="59"/>
      <c r="AI17" s="59"/>
      <c r="AJ17" s="60"/>
      <c r="AK17" s="59"/>
      <c r="AL17" s="59"/>
      <c r="AM17" s="193"/>
      <c r="AN17" s="59"/>
      <c r="AO17" s="59"/>
      <c r="AP17" s="59"/>
      <c r="AQ17" s="60"/>
      <c r="AR17" s="59"/>
      <c r="AS17" s="59"/>
      <c r="AT17" s="193"/>
      <c r="AU17" s="59"/>
      <c r="AV17" s="59"/>
      <c r="AW17" s="59"/>
      <c r="AX17" s="60"/>
      <c r="AY17" s="59"/>
      <c r="AZ17" s="59"/>
      <c r="BA17" s="193"/>
      <c r="BB17" s="180"/>
    </row>
    <row r="18" spans="1:54" ht="14.55" customHeight="1" x14ac:dyDescent="0.3">
      <c r="A18" s="171">
        <v>1</v>
      </c>
      <c r="B18" s="194" t="s">
        <v>19</v>
      </c>
      <c r="C18" s="31">
        <f>SUM(E18:G18)</f>
        <v>120</v>
      </c>
      <c r="D18" s="31">
        <f>H18+K18</f>
        <v>5</v>
      </c>
      <c r="E18" s="65">
        <f t="shared" ref="E18:K23" si="8">L18+S18+Z18+AG18+AN18+AU18</f>
        <v>0</v>
      </c>
      <c r="F18" s="65">
        <f t="shared" si="8"/>
        <v>120</v>
      </c>
      <c r="G18" s="65">
        <f t="shared" si="8"/>
        <v>0</v>
      </c>
      <c r="H18" s="66">
        <f t="shared" si="8"/>
        <v>5</v>
      </c>
      <c r="I18" s="181">
        <f t="shared" si="8"/>
        <v>0</v>
      </c>
      <c r="J18" s="181">
        <f t="shared" si="8"/>
        <v>0</v>
      </c>
      <c r="K18" s="182">
        <f t="shared" si="8"/>
        <v>0</v>
      </c>
      <c r="L18" s="65"/>
      <c r="M18" s="65">
        <v>30</v>
      </c>
      <c r="N18" s="65"/>
      <c r="O18" s="66">
        <v>1</v>
      </c>
      <c r="P18" s="65"/>
      <c r="Q18" s="65"/>
      <c r="R18" s="182"/>
      <c r="S18" s="65"/>
      <c r="T18" s="65">
        <v>30</v>
      </c>
      <c r="U18" s="65"/>
      <c r="V18" s="66">
        <v>1</v>
      </c>
      <c r="W18" s="65"/>
      <c r="X18" s="65"/>
      <c r="Y18" s="182"/>
      <c r="Z18" s="65"/>
      <c r="AA18" s="65">
        <v>30</v>
      </c>
      <c r="AB18" s="65"/>
      <c r="AC18" s="66">
        <v>1</v>
      </c>
      <c r="AD18" s="65"/>
      <c r="AE18" s="65"/>
      <c r="AF18" s="182"/>
      <c r="AG18" s="65"/>
      <c r="AH18" s="65">
        <v>30</v>
      </c>
      <c r="AI18" s="65"/>
      <c r="AJ18" s="195">
        <v>2</v>
      </c>
      <c r="AK18" s="65"/>
      <c r="AL18" s="65"/>
      <c r="AM18" s="182"/>
      <c r="AN18" s="65"/>
      <c r="AO18" s="65"/>
      <c r="AP18" s="65"/>
      <c r="AQ18" s="66"/>
      <c r="AR18" s="65"/>
      <c r="AS18" s="65"/>
      <c r="AT18" s="182"/>
      <c r="AU18" s="65"/>
      <c r="AV18" s="65"/>
      <c r="AW18" s="65"/>
      <c r="AX18" s="66"/>
      <c r="AY18" s="65"/>
      <c r="AZ18" s="65"/>
      <c r="BA18" s="182"/>
      <c r="BB18" s="65" t="s">
        <v>103</v>
      </c>
    </row>
    <row r="19" spans="1:54" x14ac:dyDescent="0.3">
      <c r="A19" s="171">
        <v>2</v>
      </c>
      <c r="B19" s="194" t="s">
        <v>21</v>
      </c>
      <c r="C19" s="31">
        <f t="shared" ref="C19:C24" si="9">SUM(E19:G19)</f>
        <v>50</v>
      </c>
      <c r="D19" s="31">
        <f t="shared" ref="D19:D24" si="10">H19+K19</f>
        <v>2</v>
      </c>
      <c r="E19" s="65">
        <f t="shared" ref="E19:E59" si="11">L19+S19+Z19+AG19+AN19+AU19</f>
        <v>25</v>
      </c>
      <c r="F19" s="65">
        <f t="shared" si="8"/>
        <v>10</v>
      </c>
      <c r="G19" s="65">
        <f t="shared" si="8"/>
        <v>15</v>
      </c>
      <c r="H19" s="66">
        <f t="shared" ref="H19:H60" si="12">O19+V19+AC19+AJ19+AQ19+AX19</f>
        <v>2</v>
      </c>
      <c r="I19" s="181">
        <f t="shared" ref="I19:I60" si="13">P19+W19+AD19+AK19+AR19+AY19</f>
        <v>0</v>
      </c>
      <c r="J19" s="181">
        <f t="shared" ref="J19:J60" si="14">Q19+X19+AE19+AL19+AS19+AZ19</f>
        <v>0</v>
      </c>
      <c r="K19" s="182">
        <f t="shared" ref="K19:K60" si="15">R19+Y19+AF19+AM19+AT19+BA19</f>
        <v>0</v>
      </c>
      <c r="L19" s="65">
        <v>25</v>
      </c>
      <c r="M19" s="65">
        <v>10</v>
      </c>
      <c r="N19" s="65">
        <v>15</v>
      </c>
      <c r="O19" s="66">
        <v>2</v>
      </c>
      <c r="P19" s="65"/>
      <c r="Q19" s="65"/>
      <c r="R19" s="182"/>
      <c r="S19" s="65"/>
      <c r="T19" s="65"/>
      <c r="U19" s="65"/>
      <c r="V19" s="66"/>
      <c r="W19" s="65"/>
      <c r="X19" s="65"/>
      <c r="Y19" s="182"/>
      <c r="Z19" s="65"/>
      <c r="AA19" s="65"/>
      <c r="AB19" s="65"/>
      <c r="AC19" s="66"/>
      <c r="AD19" s="65"/>
      <c r="AE19" s="65"/>
      <c r="AF19" s="182"/>
      <c r="AG19" s="65"/>
      <c r="AH19" s="65"/>
      <c r="AI19" s="65"/>
      <c r="AJ19" s="66"/>
      <c r="AK19" s="65"/>
      <c r="AL19" s="65"/>
      <c r="AM19" s="182"/>
      <c r="AN19" s="65"/>
      <c r="AO19" s="65"/>
      <c r="AP19" s="65"/>
      <c r="AQ19" s="66"/>
      <c r="AR19" s="65"/>
      <c r="AS19" s="65"/>
      <c r="AT19" s="182"/>
      <c r="AU19" s="65"/>
      <c r="AV19" s="65"/>
      <c r="AW19" s="65"/>
      <c r="AX19" s="66"/>
      <c r="AY19" s="65"/>
      <c r="AZ19" s="65"/>
      <c r="BA19" s="182"/>
      <c r="BB19" s="31" t="s">
        <v>20</v>
      </c>
    </row>
    <row r="20" spans="1:54" x14ac:dyDescent="0.3">
      <c r="A20" s="171">
        <v>3</v>
      </c>
      <c r="B20" s="194" t="s">
        <v>22</v>
      </c>
      <c r="C20" s="31">
        <f t="shared" si="9"/>
        <v>50</v>
      </c>
      <c r="D20" s="31">
        <f t="shared" si="10"/>
        <v>2</v>
      </c>
      <c r="E20" s="65">
        <f t="shared" si="8"/>
        <v>20</v>
      </c>
      <c r="F20" s="65">
        <f t="shared" si="8"/>
        <v>10</v>
      </c>
      <c r="G20" s="65">
        <f t="shared" si="8"/>
        <v>20</v>
      </c>
      <c r="H20" s="66">
        <f t="shared" si="12"/>
        <v>2</v>
      </c>
      <c r="I20" s="181">
        <f t="shared" si="13"/>
        <v>0</v>
      </c>
      <c r="J20" s="181">
        <f t="shared" si="14"/>
        <v>0</v>
      </c>
      <c r="K20" s="182">
        <f t="shared" si="15"/>
        <v>0</v>
      </c>
      <c r="L20" s="65">
        <v>20</v>
      </c>
      <c r="M20" s="65">
        <v>10</v>
      </c>
      <c r="N20" s="65">
        <v>20</v>
      </c>
      <c r="O20" s="66">
        <v>2</v>
      </c>
      <c r="P20" s="65"/>
      <c r="Q20" s="65"/>
      <c r="R20" s="182"/>
      <c r="S20" s="65"/>
      <c r="T20" s="65"/>
      <c r="U20" s="65"/>
      <c r="V20" s="66"/>
      <c r="W20" s="65"/>
      <c r="X20" s="65"/>
      <c r="Y20" s="182"/>
      <c r="Z20" s="65"/>
      <c r="AA20" s="65"/>
      <c r="AB20" s="65"/>
      <c r="AC20" s="66"/>
      <c r="AD20" s="65"/>
      <c r="AE20" s="65"/>
      <c r="AF20" s="182"/>
      <c r="AG20" s="65"/>
      <c r="AH20" s="65"/>
      <c r="AI20" s="65"/>
      <c r="AJ20" s="66"/>
      <c r="AK20" s="65"/>
      <c r="AL20" s="65"/>
      <c r="AM20" s="182"/>
      <c r="AN20" s="65"/>
      <c r="AO20" s="65"/>
      <c r="AP20" s="65"/>
      <c r="AQ20" s="66"/>
      <c r="AR20" s="65"/>
      <c r="AS20" s="65"/>
      <c r="AT20" s="182"/>
      <c r="AU20" s="65"/>
      <c r="AV20" s="65"/>
      <c r="AW20" s="65"/>
      <c r="AX20" s="66"/>
      <c r="AY20" s="65"/>
      <c r="AZ20" s="65"/>
      <c r="BA20" s="182"/>
      <c r="BB20" s="65" t="s">
        <v>102</v>
      </c>
    </row>
    <row r="21" spans="1:54" x14ac:dyDescent="0.3">
      <c r="A21" s="171">
        <v>4</v>
      </c>
      <c r="B21" s="194" t="s">
        <v>24</v>
      </c>
      <c r="C21" s="31">
        <f t="shared" si="9"/>
        <v>50</v>
      </c>
      <c r="D21" s="31">
        <f t="shared" si="10"/>
        <v>2</v>
      </c>
      <c r="E21" s="65">
        <f t="shared" si="11"/>
        <v>20</v>
      </c>
      <c r="F21" s="65">
        <f t="shared" si="8"/>
        <v>10</v>
      </c>
      <c r="G21" s="65">
        <f t="shared" si="8"/>
        <v>20</v>
      </c>
      <c r="H21" s="66">
        <f t="shared" si="12"/>
        <v>2</v>
      </c>
      <c r="I21" s="181">
        <f t="shared" si="13"/>
        <v>0</v>
      </c>
      <c r="J21" s="181">
        <f t="shared" si="14"/>
        <v>0</v>
      </c>
      <c r="K21" s="182">
        <f t="shared" si="15"/>
        <v>0</v>
      </c>
      <c r="L21" s="65">
        <v>20</v>
      </c>
      <c r="M21" s="65">
        <v>10</v>
      </c>
      <c r="N21" s="65">
        <v>20</v>
      </c>
      <c r="O21" s="66">
        <v>2</v>
      </c>
      <c r="P21" s="65"/>
      <c r="Q21" s="65"/>
      <c r="R21" s="182"/>
      <c r="S21" s="65"/>
      <c r="T21" s="65"/>
      <c r="U21" s="65"/>
      <c r="V21" s="66"/>
      <c r="W21" s="65"/>
      <c r="X21" s="65"/>
      <c r="Y21" s="182"/>
      <c r="Z21" s="65"/>
      <c r="AA21" s="65"/>
      <c r="AB21" s="65"/>
      <c r="AC21" s="66"/>
      <c r="AD21" s="65"/>
      <c r="AE21" s="65"/>
      <c r="AF21" s="182"/>
      <c r="AG21" s="65"/>
      <c r="AH21" s="65"/>
      <c r="AI21" s="65"/>
      <c r="AJ21" s="66"/>
      <c r="AK21" s="65"/>
      <c r="AL21" s="65"/>
      <c r="AM21" s="182"/>
      <c r="AN21" s="65"/>
      <c r="AO21" s="65"/>
      <c r="AP21" s="65"/>
      <c r="AQ21" s="66"/>
      <c r="AR21" s="65"/>
      <c r="AS21" s="65"/>
      <c r="AT21" s="182"/>
      <c r="AU21" s="65"/>
      <c r="AV21" s="65"/>
      <c r="AW21" s="65"/>
      <c r="AX21" s="66"/>
      <c r="AY21" s="65"/>
      <c r="AZ21" s="65"/>
      <c r="BA21" s="182"/>
      <c r="BB21" s="65" t="s">
        <v>102</v>
      </c>
    </row>
    <row r="22" spans="1:54" x14ac:dyDescent="0.3">
      <c r="A22" s="171">
        <v>5</v>
      </c>
      <c r="B22" s="194" t="s">
        <v>44</v>
      </c>
      <c r="C22" s="31">
        <f t="shared" si="9"/>
        <v>50</v>
      </c>
      <c r="D22" s="31">
        <f t="shared" si="10"/>
        <v>2</v>
      </c>
      <c r="E22" s="65">
        <f t="shared" si="8"/>
        <v>20</v>
      </c>
      <c r="F22" s="65">
        <f t="shared" si="8"/>
        <v>10</v>
      </c>
      <c r="G22" s="65">
        <f t="shared" si="8"/>
        <v>20</v>
      </c>
      <c r="H22" s="66">
        <f t="shared" si="12"/>
        <v>2</v>
      </c>
      <c r="I22" s="181">
        <f t="shared" si="13"/>
        <v>0</v>
      </c>
      <c r="J22" s="181">
        <f t="shared" si="14"/>
        <v>0</v>
      </c>
      <c r="K22" s="182">
        <f t="shared" si="15"/>
        <v>0</v>
      </c>
      <c r="L22" s="65"/>
      <c r="M22" s="65"/>
      <c r="N22" s="65"/>
      <c r="O22" s="66"/>
      <c r="P22" s="65"/>
      <c r="Q22" s="65"/>
      <c r="R22" s="182"/>
      <c r="S22" s="65">
        <v>20</v>
      </c>
      <c r="T22" s="65">
        <v>10</v>
      </c>
      <c r="U22" s="65">
        <v>20</v>
      </c>
      <c r="V22" s="66">
        <v>2</v>
      </c>
      <c r="W22" s="65"/>
      <c r="X22" s="65"/>
      <c r="Y22" s="182"/>
      <c r="Z22" s="65"/>
      <c r="AA22" s="65"/>
      <c r="AB22" s="65"/>
      <c r="AC22" s="66"/>
      <c r="AD22" s="65"/>
      <c r="AE22" s="65"/>
      <c r="AF22" s="182"/>
      <c r="AG22" s="65"/>
      <c r="AH22" s="65"/>
      <c r="AI22" s="65"/>
      <c r="AJ22" s="66"/>
      <c r="AK22" s="65"/>
      <c r="AL22" s="65"/>
      <c r="AM22" s="182"/>
      <c r="AN22" s="65"/>
      <c r="AO22" s="65"/>
      <c r="AP22" s="65"/>
      <c r="AQ22" s="66"/>
      <c r="AR22" s="65"/>
      <c r="AS22" s="65"/>
      <c r="AT22" s="182"/>
      <c r="AU22" s="65"/>
      <c r="AV22" s="65"/>
      <c r="AW22" s="65"/>
      <c r="AX22" s="66"/>
      <c r="AY22" s="65"/>
      <c r="AZ22" s="65"/>
      <c r="BA22" s="182"/>
      <c r="BB22" s="65" t="s">
        <v>102</v>
      </c>
    </row>
    <row r="23" spans="1:54" x14ac:dyDescent="0.3">
      <c r="A23" s="171">
        <v>6</v>
      </c>
      <c r="B23" s="194" t="s">
        <v>25</v>
      </c>
      <c r="C23" s="31">
        <f t="shared" si="9"/>
        <v>100</v>
      </c>
      <c r="D23" s="31">
        <f t="shared" si="10"/>
        <v>4</v>
      </c>
      <c r="E23" s="65">
        <f t="shared" si="11"/>
        <v>50</v>
      </c>
      <c r="F23" s="65">
        <f t="shared" si="8"/>
        <v>20</v>
      </c>
      <c r="G23" s="65">
        <f t="shared" si="8"/>
        <v>30</v>
      </c>
      <c r="H23" s="66">
        <f t="shared" si="12"/>
        <v>4</v>
      </c>
      <c r="I23" s="181">
        <f t="shared" si="13"/>
        <v>0</v>
      </c>
      <c r="J23" s="181">
        <f t="shared" si="14"/>
        <v>0</v>
      </c>
      <c r="K23" s="182">
        <f t="shared" si="15"/>
        <v>0</v>
      </c>
      <c r="L23" s="65"/>
      <c r="M23" s="65"/>
      <c r="N23" s="65"/>
      <c r="O23" s="66"/>
      <c r="P23" s="65"/>
      <c r="Q23" s="65"/>
      <c r="R23" s="182"/>
      <c r="S23" s="65">
        <v>50</v>
      </c>
      <c r="T23" s="65">
        <v>20</v>
      </c>
      <c r="U23" s="65">
        <v>30</v>
      </c>
      <c r="V23" s="66">
        <v>4</v>
      </c>
      <c r="W23" s="65"/>
      <c r="X23" s="65"/>
      <c r="Y23" s="182"/>
      <c r="Z23" s="65"/>
      <c r="AA23" s="65"/>
      <c r="AB23" s="65"/>
      <c r="AC23" s="66"/>
      <c r="AD23" s="65"/>
      <c r="AE23" s="65"/>
      <c r="AF23" s="182"/>
      <c r="AG23" s="65"/>
      <c r="AH23" s="65"/>
      <c r="AI23" s="65"/>
      <c r="AJ23" s="66"/>
      <c r="AK23" s="65"/>
      <c r="AL23" s="65"/>
      <c r="AM23" s="182"/>
      <c r="AN23" s="65"/>
      <c r="AO23" s="65"/>
      <c r="AP23" s="65"/>
      <c r="AQ23" s="66"/>
      <c r="AR23" s="65"/>
      <c r="AS23" s="65"/>
      <c r="AT23" s="182"/>
      <c r="AU23" s="65"/>
      <c r="AV23" s="65"/>
      <c r="AW23" s="65"/>
      <c r="AX23" s="66"/>
      <c r="AY23" s="65"/>
      <c r="AZ23" s="65"/>
      <c r="BA23" s="182"/>
      <c r="BB23" s="31" t="s">
        <v>20</v>
      </c>
    </row>
    <row r="24" spans="1:54" x14ac:dyDescent="0.3">
      <c r="A24" s="171"/>
      <c r="B24" s="170" t="s">
        <v>49</v>
      </c>
      <c r="C24" s="70">
        <f t="shared" si="9"/>
        <v>420</v>
      </c>
      <c r="D24" s="70">
        <f t="shared" si="10"/>
        <v>17</v>
      </c>
      <c r="E24" s="31">
        <f>SUM(E18:E23)</f>
        <v>135</v>
      </c>
      <c r="F24" s="31">
        <f t="shared" ref="F24:G24" si="16">SUM(F18:F23)</f>
        <v>180</v>
      </c>
      <c r="G24" s="31">
        <f t="shared" si="16"/>
        <v>105</v>
      </c>
      <c r="H24" s="57">
        <f t="shared" si="12"/>
        <v>17</v>
      </c>
      <c r="I24" s="145">
        <f t="shared" si="13"/>
        <v>0</v>
      </c>
      <c r="J24" s="145">
        <f t="shared" si="14"/>
        <v>0</v>
      </c>
      <c r="K24" s="189">
        <f t="shared" si="15"/>
        <v>0</v>
      </c>
      <c r="L24" s="31">
        <f t="shared" ref="L24:BB24" si="17">SUM(L18:L23)</f>
        <v>65</v>
      </c>
      <c r="M24" s="31">
        <f t="shared" si="17"/>
        <v>60</v>
      </c>
      <c r="N24" s="31">
        <f t="shared" si="17"/>
        <v>55</v>
      </c>
      <c r="O24" s="57">
        <f t="shared" si="17"/>
        <v>7</v>
      </c>
      <c r="P24" s="31">
        <f t="shared" si="17"/>
        <v>0</v>
      </c>
      <c r="Q24" s="31">
        <f t="shared" si="17"/>
        <v>0</v>
      </c>
      <c r="R24" s="189">
        <f t="shared" si="17"/>
        <v>0</v>
      </c>
      <c r="S24" s="31">
        <f t="shared" si="17"/>
        <v>70</v>
      </c>
      <c r="T24" s="31">
        <f t="shared" si="17"/>
        <v>60</v>
      </c>
      <c r="U24" s="31">
        <f t="shared" si="17"/>
        <v>50</v>
      </c>
      <c r="V24" s="57">
        <f t="shared" si="17"/>
        <v>7</v>
      </c>
      <c r="W24" s="31">
        <f t="shared" si="17"/>
        <v>0</v>
      </c>
      <c r="X24" s="31">
        <f t="shared" si="17"/>
        <v>0</v>
      </c>
      <c r="Y24" s="189">
        <f t="shared" si="17"/>
        <v>0</v>
      </c>
      <c r="Z24" s="31">
        <f t="shared" si="17"/>
        <v>0</v>
      </c>
      <c r="AA24" s="31">
        <f t="shared" si="17"/>
        <v>30</v>
      </c>
      <c r="AB24" s="31">
        <f t="shared" si="17"/>
        <v>0</v>
      </c>
      <c r="AC24" s="57">
        <f t="shared" si="17"/>
        <v>1</v>
      </c>
      <c r="AD24" s="31">
        <f t="shared" si="17"/>
        <v>0</v>
      </c>
      <c r="AE24" s="31">
        <f t="shared" si="17"/>
        <v>0</v>
      </c>
      <c r="AF24" s="189">
        <f t="shared" si="17"/>
        <v>0</v>
      </c>
      <c r="AG24" s="31">
        <f t="shared" si="17"/>
        <v>0</v>
      </c>
      <c r="AH24" s="31">
        <f t="shared" si="17"/>
        <v>30</v>
      </c>
      <c r="AI24" s="31">
        <f t="shared" si="17"/>
        <v>0</v>
      </c>
      <c r="AJ24" s="57">
        <f t="shared" si="17"/>
        <v>2</v>
      </c>
      <c r="AK24" s="31">
        <f t="shared" si="17"/>
        <v>0</v>
      </c>
      <c r="AL24" s="31">
        <f t="shared" si="17"/>
        <v>0</v>
      </c>
      <c r="AM24" s="189">
        <f t="shared" si="17"/>
        <v>0</v>
      </c>
      <c r="AN24" s="31">
        <f t="shared" si="17"/>
        <v>0</v>
      </c>
      <c r="AO24" s="31">
        <f t="shared" si="17"/>
        <v>0</v>
      </c>
      <c r="AP24" s="31">
        <f t="shared" si="17"/>
        <v>0</v>
      </c>
      <c r="AQ24" s="57">
        <f t="shared" si="17"/>
        <v>0</v>
      </c>
      <c r="AR24" s="31">
        <f t="shared" si="17"/>
        <v>0</v>
      </c>
      <c r="AS24" s="31">
        <f t="shared" si="17"/>
        <v>0</v>
      </c>
      <c r="AT24" s="189">
        <f t="shared" si="17"/>
        <v>0</v>
      </c>
      <c r="AU24" s="31">
        <f t="shared" si="17"/>
        <v>0</v>
      </c>
      <c r="AV24" s="31">
        <f t="shared" si="17"/>
        <v>0</v>
      </c>
      <c r="AW24" s="31">
        <f t="shared" si="17"/>
        <v>0</v>
      </c>
      <c r="AX24" s="57">
        <f t="shared" si="17"/>
        <v>0</v>
      </c>
      <c r="AY24" s="31">
        <f t="shared" si="17"/>
        <v>0</v>
      </c>
      <c r="AZ24" s="31">
        <f t="shared" si="17"/>
        <v>0</v>
      </c>
      <c r="BA24" s="189">
        <f t="shared" si="17"/>
        <v>0</v>
      </c>
      <c r="BB24" s="31">
        <f t="shared" si="17"/>
        <v>0</v>
      </c>
    </row>
    <row r="25" spans="1:54" x14ac:dyDescent="0.3">
      <c r="A25" s="171"/>
      <c r="B25" s="190" t="s">
        <v>96</v>
      </c>
      <c r="C25" s="31"/>
      <c r="D25" s="31"/>
      <c r="E25" s="65"/>
      <c r="F25" s="70" t="s">
        <v>95</v>
      </c>
      <c r="G25" s="70">
        <f>G24*100/420</f>
        <v>25</v>
      </c>
      <c r="H25" s="66"/>
      <c r="I25" s="181"/>
      <c r="J25" s="181"/>
      <c r="K25" s="182"/>
      <c r="L25" s="31"/>
      <c r="M25" s="31"/>
      <c r="N25" s="31"/>
      <c r="O25" s="57"/>
      <c r="P25" s="31"/>
      <c r="Q25" s="31"/>
      <c r="R25" s="189"/>
      <c r="S25" s="31"/>
      <c r="T25" s="31"/>
      <c r="U25" s="31"/>
      <c r="V25" s="57"/>
      <c r="W25" s="31"/>
      <c r="X25" s="31"/>
      <c r="Y25" s="189"/>
      <c r="Z25" s="31"/>
      <c r="AA25" s="31"/>
      <c r="AB25" s="31"/>
      <c r="AC25" s="57"/>
      <c r="AD25" s="31"/>
      <c r="AE25" s="31"/>
      <c r="AF25" s="189"/>
      <c r="AG25" s="31"/>
      <c r="AH25" s="31"/>
      <c r="AI25" s="31"/>
      <c r="AJ25" s="57"/>
      <c r="AK25" s="31"/>
      <c r="AL25" s="31"/>
      <c r="AM25" s="189"/>
      <c r="AN25" s="31"/>
      <c r="AO25" s="31"/>
      <c r="AP25" s="31"/>
      <c r="AQ25" s="57"/>
      <c r="AR25" s="31"/>
      <c r="AS25" s="31"/>
      <c r="AT25" s="189"/>
      <c r="AU25" s="31"/>
      <c r="AV25" s="31"/>
      <c r="AW25" s="31"/>
      <c r="AX25" s="57"/>
      <c r="AY25" s="31"/>
      <c r="AZ25" s="31"/>
      <c r="BA25" s="189"/>
      <c r="BB25" s="31"/>
    </row>
    <row r="26" spans="1:54" ht="36.450000000000003" customHeight="1" x14ac:dyDescent="0.3">
      <c r="A26" s="277" t="s">
        <v>84</v>
      </c>
      <c r="B26" s="277"/>
      <c r="C26" s="192">
        <v>600</v>
      </c>
      <c r="D26" s="192">
        <v>22</v>
      </c>
      <c r="E26" s="65"/>
      <c r="F26" s="65"/>
      <c r="G26" s="65"/>
      <c r="H26" s="66"/>
      <c r="I26" s="181"/>
      <c r="J26" s="181"/>
      <c r="K26" s="182"/>
      <c r="L26" s="72"/>
      <c r="M26" s="72"/>
      <c r="N26" s="72"/>
      <c r="O26" s="73"/>
      <c r="P26" s="72"/>
      <c r="Q26" s="72"/>
      <c r="R26" s="183"/>
      <c r="S26" s="72"/>
      <c r="T26" s="72"/>
      <c r="U26" s="72"/>
      <c r="V26" s="73"/>
      <c r="W26" s="72"/>
      <c r="X26" s="72"/>
      <c r="Y26" s="183"/>
      <c r="Z26" s="72"/>
      <c r="AA26" s="72"/>
      <c r="AB26" s="72"/>
      <c r="AC26" s="73"/>
      <c r="AD26" s="72"/>
      <c r="AE26" s="72"/>
      <c r="AF26" s="183"/>
      <c r="AG26" s="72"/>
      <c r="AH26" s="72"/>
      <c r="AI26" s="72"/>
      <c r="AJ26" s="73"/>
      <c r="AK26" s="72"/>
      <c r="AL26" s="72"/>
      <c r="AM26" s="183"/>
      <c r="AN26" s="72"/>
      <c r="AO26" s="72"/>
      <c r="AP26" s="72"/>
      <c r="AQ26" s="73"/>
      <c r="AR26" s="72"/>
      <c r="AS26" s="72"/>
      <c r="AT26" s="183"/>
      <c r="AU26" s="72"/>
      <c r="AV26" s="72"/>
      <c r="AW26" s="72"/>
      <c r="AX26" s="73"/>
      <c r="AY26" s="72"/>
      <c r="AZ26" s="72"/>
      <c r="BA26" s="183"/>
      <c r="BB26" s="204"/>
    </row>
    <row r="27" spans="1:54" ht="24" x14ac:dyDescent="0.3">
      <c r="A27" s="171">
        <v>16</v>
      </c>
      <c r="B27" s="184" t="s">
        <v>35</v>
      </c>
      <c r="C27" s="31">
        <f>E27+F27+G27+I27+J27</f>
        <v>425</v>
      </c>
      <c r="D27" s="31">
        <f>H27+K27</f>
        <v>15</v>
      </c>
      <c r="E27" s="65">
        <f t="shared" si="11"/>
        <v>30</v>
      </c>
      <c r="F27" s="65">
        <f t="shared" ref="F27:F59" si="18">M27+T27+AA27+AH27+AO27+AV27</f>
        <v>150</v>
      </c>
      <c r="G27" s="65">
        <f t="shared" ref="G27:G59" si="19">N27+U27+AB27+AI27+AP27+AW27</f>
        <v>45</v>
      </c>
      <c r="H27" s="66">
        <f t="shared" si="12"/>
        <v>8</v>
      </c>
      <c r="I27" s="181">
        <f t="shared" si="13"/>
        <v>80</v>
      </c>
      <c r="J27" s="181">
        <f t="shared" si="14"/>
        <v>120</v>
      </c>
      <c r="K27" s="182">
        <f t="shared" si="15"/>
        <v>7</v>
      </c>
      <c r="L27" s="65">
        <v>30</v>
      </c>
      <c r="M27" s="65">
        <v>90</v>
      </c>
      <c r="N27" s="65">
        <v>45</v>
      </c>
      <c r="O27" s="66">
        <v>6</v>
      </c>
      <c r="P27" s="65"/>
      <c r="Q27" s="65"/>
      <c r="R27" s="182"/>
      <c r="S27" s="65"/>
      <c r="T27" s="65">
        <v>60</v>
      </c>
      <c r="U27" s="65"/>
      <c r="V27" s="66">
        <v>2</v>
      </c>
      <c r="W27" s="65">
        <v>80</v>
      </c>
      <c r="X27" s="65">
        <v>120</v>
      </c>
      <c r="Y27" s="182">
        <v>7</v>
      </c>
      <c r="Z27" s="65"/>
      <c r="AA27" s="65"/>
      <c r="AB27" s="65"/>
      <c r="AC27" s="66"/>
      <c r="AD27" s="65"/>
      <c r="AE27" s="65"/>
      <c r="AF27" s="182"/>
      <c r="AG27" s="65"/>
      <c r="AH27" s="65"/>
      <c r="AI27" s="65"/>
      <c r="AJ27" s="66"/>
      <c r="AK27" s="65"/>
      <c r="AL27" s="65"/>
      <c r="AM27" s="182"/>
      <c r="AN27" s="65"/>
      <c r="AO27" s="65"/>
      <c r="AP27" s="65"/>
      <c r="AQ27" s="66"/>
      <c r="AR27" s="65"/>
      <c r="AS27" s="65"/>
      <c r="AT27" s="182"/>
      <c r="AU27" s="65"/>
      <c r="AV27" s="65"/>
      <c r="AW27" s="65"/>
      <c r="AX27" s="66"/>
      <c r="AY27" s="65"/>
      <c r="AZ27" s="65"/>
      <c r="BA27" s="182"/>
      <c r="BB27" s="65" t="s">
        <v>103</v>
      </c>
    </row>
    <row r="28" spans="1:54" ht="24" x14ac:dyDescent="0.3">
      <c r="A28" s="171">
        <v>17</v>
      </c>
      <c r="B28" s="184" t="s">
        <v>52</v>
      </c>
      <c r="C28" s="31">
        <f t="shared" ref="C28:C37" si="20">E28+F28+G28+I28+J28</f>
        <v>30</v>
      </c>
      <c r="D28" s="31">
        <f t="shared" ref="D28:D37" si="21">H28+K28</f>
        <v>1</v>
      </c>
      <c r="E28" s="65">
        <f t="shared" si="11"/>
        <v>15</v>
      </c>
      <c r="F28" s="65">
        <f t="shared" si="18"/>
        <v>5</v>
      </c>
      <c r="G28" s="65">
        <f t="shared" si="19"/>
        <v>10</v>
      </c>
      <c r="H28" s="66">
        <f t="shared" si="12"/>
        <v>1</v>
      </c>
      <c r="I28" s="181">
        <f t="shared" si="13"/>
        <v>0</v>
      </c>
      <c r="J28" s="181">
        <f t="shared" si="14"/>
        <v>0</v>
      </c>
      <c r="K28" s="182">
        <f t="shared" si="15"/>
        <v>0</v>
      </c>
      <c r="L28" s="65">
        <v>15</v>
      </c>
      <c r="M28" s="65">
        <v>5</v>
      </c>
      <c r="N28" s="65">
        <v>10</v>
      </c>
      <c r="O28" s="66">
        <v>1</v>
      </c>
      <c r="P28" s="65"/>
      <c r="Q28" s="65"/>
      <c r="R28" s="182"/>
      <c r="S28" s="88"/>
      <c r="T28" s="88"/>
      <c r="U28" s="88"/>
      <c r="V28" s="89"/>
      <c r="W28" s="88"/>
      <c r="X28" s="88"/>
      <c r="Y28" s="196"/>
      <c r="Z28" s="88"/>
      <c r="AA28" s="88"/>
      <c r="AB28" s="88"/>
      <c r="AC28" s="89"/>
      <c r="AD28" s="88"/>
      <c r="AE28" s="88"/>
      <c r="AF28" s="196"/>
      <c r="AG28" s="88"/>
      <c r="AH28" s="88"/>
      <c r="AI28" s="88"/>
      <c r="AJ28" s="89"/>
      <c r="AK28" s="88"/>
      <c r="AL28" s="88"/>
      <c r="AM28" s="196"/>
      <c r="AN28" s="88"/>
      <c r="AO28" s="88"/>
      <c r="AP28" s="88"/>
      <c r="AQ28" s="89"/>
      <c r="AR28" s="88"/>
      <c r="AS28" s="88"/>
      <c r="AT28" s="196"/>
      <c r="AU28" s="88"/>
      <c r="AV28" s="88"/>
      <c r="AW28" s="88"/>
      <c r="AX28" s="89"/>
      <c r="AY28" s="88"/>
      <c r="AZ28" s="88"/>
      <c r="BA28" s="196"/>
      <c r="BB28" s="65" t="s">
        <v>102</v>
      </c>
    </row>
    <row r="29" spans="1:54" ht="19.05" customHeight="1" x14ac:dyDescent="0.3">
      <c r="A29" s="171">
        <v>18</v>
      </c>
      <c r="B29" s="184" t="s">
        <v>36</v>
      </c>
      <c r="C29" s="31">
        <f t="shared" si="20"/>
        <v>80</v>
      </c>
      <c r="D29" s="31">
        <f t="shared" si="21"/>
        <v>3</v>
      </c>
      <c r="E29" s="65">
        <f t="shared" si="11"/>
        <v>25</v>
      </c>
      <c r="F29" s="65">
        <f t="shared" si="18"/>
        <v>10</v>
      </c>
      <c r="G29" s="65">
        <f t="shared" si="19"/>
        <v>25</v>
      </c>
      <c r="H29" s="66">
        <f t="shared" si="12"/>
        <v>2</v>
      </c>
      <c r="I29" s="181">
        <f t="shared" si="13"/>
        <v>20</v>
      </c>
      <c r="J29" s="181">
        <f t="shared" si="14"/>
        <v>0</v>
      </c>
      <c r="K29" s="182">
        <f t="shared" si="15"/>
        <v>1</v>
      </c>
      <c r="L29" s="65">
        <v>25</v>
      </c>
      <c r="M29" s="65">
        <v>10</v>
      </c>
      <c r="N29" s="65">
        <v>25</v>
      </c>
      <c r="O29" s="66">
        <v>2</v>
      </c>
      <c r="P29" s="65">
        <v>20</v>
      </c>
      <c r="Q29" s="65"/>
      <c r="R29" s="182">
        <v>1</v>
      </c>
      <c r="S29" s="65"/>
      <c r="T29" s="65"/>
      <c r="U29" s="65"/>
      <c r="V29" s="66"/>
      <c r="W29" s="65"/>
      <c r="X29" s="65"/>
      <c r="Y29" s="182"/>
      <c r="Z29" s="65"/>
      <c r="AA29" s="65"/>
      <c r="AB29" s="65"/>
      <c r="AC29" s="66"/>
      <c r="AD29" s="65"/>
      <c r="AE29" s="65"/>
      <c r="AF29" s="182"/>
      <c r="AG29" s="65"/>
      <c r="AH29" s="65"/>
      <c r="AI29" s="65"/>
      <c r="AJ29" s="66"/>
      <c r="AK29" s="65"/>
      <c r="AL29" s="65"/>
      <c r="AM29" s="182"/>
      <c r="AN29" s="65"/>
      <c r="AO29" s="65"/>
      <c r="AP29" s="65"/>
      <c r="AQ29" s="66"/>
      <c r="AR29" s="65"/>
      <c r="AS29" s="65"/>
      <c r="AT29" s="182"/>
      <c r="AU29" s="65"/>
      <c r="AV29" s="65"/>
      <c r="AW29" s="65"/>
      <c r="AX29" s="66"/>
      <c r="AY29" s="65"/>
      <c r="AZ29" s="65"/>
      <c r="BA29" s="182"/>
      <c r="BB29" s="65" t="s">
        <v>102</v>
      </c>
    </row>
    <row r="30" spans="1:54" s="176" customFormat="1" ht="22.95" customHeight="1" x14ac:dyDescent="0.3">
      <c r="A30" s="201">
        <v>19</v>
      </c>
      <c r="B30" s="184" t="s">
        <v>37</v>
      </c>
      <c r="C30" s="31">
        <f t="shared" si="20"/>
        <v>340</v>
      </c>
      <c r="D30" s="31">
        <f t="shared" si="21"/>
        <v>13</v>
      </c>
      <c r="E30" s="65">
        <f t="shared" si="11"/>
        <v>20</v>
      </c>
      <c r="F30" s="65">
        <f t="shared" si="18"/>
        <v>5</v>
      </c>
      <c r="G30" s="65">
        <f t="shared" si="19"/>
        <v>35</v>
      </c>
      <c r="H30" s="66">
        <f t="shared" si="12"/>
        <v>3</v>
      </c>
      <c r="I30" s="181">
        <f t="shared" si="13"/>
        <v>120</v>
      </c>
      <c r="J30" s="181">
        <f t="shared" si="14"/>
        <v>160</v>
      </c>
      <c r="K30" s="182">
        <f t="shared" si="15"/>
        <v>10</v>
      </c>
      <c r="L30" s="65"/>
      <c r="M30" s="65"/>
      <c r="N30" s="65"/>
      <c r="O30" s="66"/>
      <c r="P30" s="65"/>
      <c r="Q30" s="65"/>
      <c r="R30" s="182"/>
      <c r="S30" s="65">
        <v>10</v>
      </c>
      <c r="T30" s="65"/>
      <c r="U30" s="65">
        <v>15</v>
      </c>
      <c r="V30" s="66">
        <v>1</v>
      </c>
      <c r="W30" s="65">
        <v>40</v>
      </c>
      <c r="X30" s="65"/>
      <c r="Y30" s="182">
        <v>1</v>
      </c>
      <c r="Z30" s="174"/>
      <c r="AA30" s="174"/>
      <c r="AB30" s="174"/>
      <c r="AC30" s="175"/>
      <c r="AD30" s="174"/>
      <c r="AE30" s="174"/>
      <c r="AF30" s="197"/>
      <c r="AG30" s="174"/>
      <c r="AH30" s="174"/>
      <c r="AI30" s="174"/>
      <c r="AJ30" s="175"/>
      <c r="AK30" s="174"/>
      <c r="AL30" s="174"/>
      <c r="AM30" s="197"/>
      <c r="AN30" s="174"/>
      <c r="AO30" s="174"/>
      <c r="AP30" s="174"/>
      <c r="AQ30" s="175"/>
      <c r="AR30" s="174"/>
      <c r="AS30" s="174"/>
      <c r="AT30" s="197"/>
      <c r="AU30" s="65">
        <v>10</v>
      </c>
      <c r="AV30" s="65">
        <v>5</v>
      </c>
      <c r="AW30" s="65">
        <v>20</v>
      </c>
      <c r="AX30" s="66">
        <v>2</v>
      </c>
      <c r="AY30" s="65">
        <v>80</v>
      </c>
      <c r="AZ30" s="65">
        <v>160</v>
      </c>
      <c r="BA30" s="182">
        <v>9</v>
      </c>
      <c r="BB30" s="65" t="s">
        <v>103</v>
      </c>
    </row>
    <row r="31" spans="1:54" ht="18" customHeight="1" x14ac:dyDescent="0.3">
      <c r="A31" s="171">
        <v>20</v>
      </c>
      <c r="B31" s="184" t="s">
        <v>53</v>
      </c>
      <c r="C31" s="31">
        <f t="shared" si="20"/>
        <v>30</v>
      </c>
      <c r="D31" s="31">
        <f t="shared" si="21"/>
        <v>1</v>
      </c>
      <c r="E31" s="65">
        <f t="shared" si="11"/>
        <v>10</v>
      </c>
      <c r="F31" s="65">
        <f t="shared" si="18"/>
        <v>5</v>
      </c>
      <c r="G31" s="65">
        <f t="shared" si="19"/>
        <v>15</v>
      </c>
      <c r="H31" s="66">
        <f t="shared" si="12"/>
        <v>1</v>
      </c>
      <c r="I31" s="181">
        <f t="shared" si="13"/>
        <v>0</v>
      </c>
      <c r="J31" s="181">
        <f t="shared" si="14"/>
        <v>0</v>
      </c>
      <c r="K31" s="182">
        <f t="shared" si="15"/>
        <v>0</v>
      </c>
      <c r="L31" s="65"/>
      <c r="M31" s="65"/>
      <c r="N31" s="65"/>
      <c r="O31" s="66"/>
      <c r="P31" s="65"/>
      <c r="Q31" s="65"/>
      <c r="R31" s="182"/>
      <c r="S31" s="65">
        <v>10</v>
      </c>
      <c r="T31" s="65">
        <v>5</v>
      </c>
      <c r="U31" s="65">
        <v>15</v>
      </c>
      <c r="V31" s="66">
        <v>1</v>
      </c>
      <c r="W31" s="88"/>
      <c r="X31" s="88"/>
      <c r="Y31" s="196"/>
      <c r="Z31" s="65"/>
      <c r="AA31" s="65"/>
      <c r="AB31" s="65"/>
      <c r="AC31" s="66"/>
      <c r="AD31" s="88"/>
      <c r="AE31" s="88"/>
      <c r="AF31" s="196"/>
      <c r="AG31" s="88"/>
      <c r="AH31" s="88"/>
      <c r="AI31" s="88"/>
      <c r="AJ31" s="89"/>
      <c r="AK31" s="88"/>
      <c r="AL31" s="88"/>
      <c r="AM31" s="196"/>
      <c r="AN31" s="88"/>
      <c r="AO31" s="88"/>
      <c r="AP31" s="88"/>
      <c r="AQ31" s="89"/>
      <c r="AR31" s="88"/>
      <c r="AS31" s="88"/>
      <c r="AT31" s="196"/>
      <c r="AU31" s="88"/>
      <c r="AV31" s="88"/>
      <c r="AW31" s="88"/>
      <c r="AX31" s="89"/>
      <c r="AY31" s="88"/>
      <c r="AZ31" s="88"/>
      <c r="BA31" s="196"/>
      <c r="BB31" s="65" t="s">
        <v>102</v>
      </c>
    </row>
    <row r="32" spans="1:54" ht="18" customHeight="1" x14ac:dyDescent="0.3">
      <c r="A32" s="171">
        <v>21</v>
      </c>
      <c r="B32" s="184" t="s">
        <v>98</v>
      </c>
      <c r="C32" s="31">
        <f t="shared" si="20"/>
        <v>30</v>
      </c>
      <c r="D32" s="31">
        <f t="shared" si="21"/>
        <v>1</v>
      </c>
      <c r="E32" s="65">
        <f t="shared" si="11"/>
        <v>10</v>
      </c>
      <c r="F32" s="65">
        <f t="shared" si="18"/>
        <v>5</v>
      </c>
      <c r="G32" s="65">
        <f t="shared" si="19"/>
        <v>15</v>
      </c>
      <c r="H32" s="66">
        <f t="shared" si="12"/>
        <v>1</v>
      </c>
      <c r="I32" s="181">
        <f t="shared" si="13"/>
        <v>0</v>
      </c>
      <c r="J32" s="181">
        <f t="shared" si="14"/>
        <v>0</v>
      </c>
      <c r="K32" s="182">
        <f t="shared" si="15"/>
        <v>0</v>
      </c>
      <c r="L32" s="65"/>
      <c r="M32" s="65"/>
      <c r="N32" s="65"/>
      <c r="O32" s="66"/>
      <c r="P32" s="65"/>
      <c r="Q32" s="65"/>
      <c r="R32" s="182"/>
      <c r="S32" s="65"/>
      <c r="T32" s="65"/>
      <c r="U32" s="65"/>
      <c r="V32" s="66"/>
      <c r="W32" s="65"/>
      <c r="X32" s="65"/>
      <c r="Y32" s="182"/>
      <c r="Z32" s="65">
        <v>10</v>
      </c>
      <c r="AA32" s="65">
        <v>5</v>
      </c>
      <c r="AB32" s="65">
        <v>15</v>
      </c>
      <c r="AC32" s="66">
        <v>1</v>
      </c>
      <c r="AD32" s="65"/>
      <c r="AE32" s="65"/>
      <c r="AF32" s="182"/>
      <c r="AG32" s="65"/>
      <c r="AH32" s="65"/>
      <c r="AI32" s="65"/>
      <c r="AJ32" s="66"/>
      <c r="AK32" s="65"/>
      <c r="AL32" s="65"/>
      <c r="AM32" s="182"/>
      <c r="AN32" s="65"/>
      <c r="AO32" s="65"/>
      <c r="AP32" s="65"/>
      <c r="AQ32" s="66"/>
      <c r="AR32" s="65"/>
      <c r="AS32" s="65"/>
      <c r="AT32" s="182"/>
      <c r="AU32" s="65"/>
      <c r="AV32" s="65"/>
      <c r="AW32" s="65"/>
      <c r="AX32" s="66"/>
      <c r="AY32" s="65"/>
      <c r="AZ32" s="65"/>
      <c r="BA32" s="182"/>
      <c r="BB32" s="65" t="s">
        <v>102</v>
      </c>
    </row>
    <row r="33" spans="1:54" ht="16.05" customHeight="1" x14ac:dyDescent="0.3">
      <c r="A33" s="171">
        <v>22</v>
      </c>
      <c r="B33" s="184" t="s">
        <v>38</v>
      </c>
      <c r="C33" s="31">
        <f t="shared" si="20"/>
        <v>60</v>
      </c>
      <c r="D33" s="31">
        <f t="shared" si="21"/>
        <v>2</v>
      </c>
      <c r="E33" s="65">
        <f t="shared" si="11"/>
        <v>10</v>
      </c>
      <c r="F33" s="65">
        <f t="shared" si="18"/>
        <v>25</v>
      </c>
      <c r="G33" s="65">
        <f t="shared" si="19"/>
        <v>25</v>
      </c>
      <c r="H33" s="66">
        <f t="shared" si="12"/>
        <v>2</v>
      </c>
      <c r="I33" s="181">
        <f t="shared" si="13"/>
        <v>0</v>
      </c>
      <c r="J33" s="181">
        <f t="shared" si="14"/>
        <v>0</v>
      </c>
      <c r="K33" s="182">
        <f t="shared" si="15"/>
        <v>0</v>
      </c>
      <c r="L33" s="65">
        <v>10</v>
      </c>
      <c r="M33" s="65">
        <v>25</v>
      </c>
      <c r="N33" s="65">
        <v>25</v>
      </c>
      <c r="O33" s="66">
        <v>2</v>
      </c>
      <c r="P33" s="65"/>
      <c r="Q33" s="65"/>
      <c r="R33" s="182"/>
      <c r="S33" s="65"/>
      <c r="T33" s="65"/>
      <c r="U33" s="65"/>
      <c r="V33" s="66"/>
      <c r="W33" s="65"/>
      <c r="X33" s="65"/>
      <c r="Y33" s="182"/>
      <c r="Z33" s="65"/>
      <c r="AA33" s="65"/>
      <c r="AB33" s="65"/>
      <c r="AC33" s="66"/>
      <c r="AD33" s="65"/>
      <c r="AE33" s="65"/>
      <c r="AF33" s="182"/>
      <c r="AG33" s="65"/>
      <c r="AH33" s="65"/>
      <c r="AI33" s="65"/>
      <c r="AJ33" s="66"/>
      <c r="AK33" s="65"/>
      <c r="AL33" s="65"/>
      <c r="AM33" s="182"/>
      <c r="AN33" s="65"/>
      <c r="AO33" s="65"/>
      <c r="AP33" s="65"/>
      <c r="AQ33" s="66"/>
      <c r="AR33" s="65"/>
      <c r="AS33" s="65"/>
      <c r="AT33" s="182"/>
      <c r="AU33" s="65"/>
      <c r="AV33" s="65"/>
      <c r="AW33" s="65"/>
      <c r="AX33" s="66"/>
      <c r="AY33" s="65"/>
      <c r="AZ33" s="65"/>
      <c r="BA33" s="182"/>
      <c r="BB33" s="65" t="s">
        <v>102</v>
      </c>
    </row>
    <row r="34" spans="1:54" x14ac:dyDescent="0.3">
      <c r="A34" s="171">
        <v>23</v>
      </c>
      <c r="B34" s="184" t="s">
        <v>45</v>
      </c>
      <c r="C34" s="31">
        <f t="shared" si="20"/>
        <v>25</v>
      </c>
      <c r="D34" s="31">
        <f t="shared" si="21"/>
        <v>1</v>
      </c>
      <c r="E34" s="65">
        <f t="shared" si="11"/>
        <v>10</v>
      </c>
      <c r="F34" s="65">
        <f t="shared" si="18"/>
        <v>5</v>
      </c>
      <c r="G34" s="65">
        <f t="shared" si="19"/>
        <v>10</v>
      </c>
      <c r="H34" s="66">
        <f t="shared" si="12"/>
        <v>1</v>
      </c>
      <c r="I34" s="181">
        <f t="shared" si="13"/>
        <v>0</v>
      </c>
      <c r="J34" s="181">
        <f t="shared" si="14"/>
        <v>0</v>
      </c>
      <c r="K34" s="182">
        <f t="shared" si="15"/>
        <v>0</v>
      </c>
      <c r="L34" s="65"/>
      <c r="M34" s="65"/>
      <c r="N34" s="65"/>
      <c r="O34" s="66"/>
      <c r="P34" s="65"/>
      <c r="Q34" s="65"/>
      <c r="R34" s="182"/>
      <c r="S34" s="65">
        <v>10</v>
      </c>
      <c r="T34" s="65">
        <v>5</v>
      </c>
      <c r="U34" s="65">
        <v>10</v>
      </c>
      <c r="V34" s="66">
        <v>1</v>
      </c>
      <c r="W34" s="65"/>
      <c r="X34" s="65"/>
      <c r="Y34" s="182"/>
      <c r="Z34" s="65"/>
      <c r="AA34" s="65"/>
      <c r="AB34" s="65"/>
      <c r="AC34" s="66"/>
      <c r="AD34" s="65"/>
      <c r="AE34" s="65"/>
      <c r="AF34" s="182"/>
      <c r="AG34" s="65"/>
      <c r="AH34" s="65"/>
      <c r="AI34" s="65"/>
      <c r="AJ34" s="66"/>
      <c r="AK34" s="65"/>
      <c r="AL34" s="65"/>
      <c r="AM34" s="182"/>
      <c r="AN34" s="65"/>
      <c r="AO34" s="65"/>
      <c r="AP34" s="65"/>
      <c r="AQ34" s="66"/>
      <c r="AR34" s="65"/>
      <c r="AS34" s="65"/>
      <c r="AT34" s="182"/>
      <c r="AU34" s="65"/>
      <c r="AV34" s="65"/>
      <c r="AW34" s="65"/>
      <c r="AX34" s="66"/>
      <c r="AY34" s="65"/>
      <c r="AZ34" s="65"/>
      <c r="BA34" s="182"/>
      <c r="BB34" s="65" t="s">
        <v>102</v>
      </c>
    </row>
    <row r="35" spans="1:54" ht="22.95" customHeight="1" x14ac:dyDescent="0.3">
      <c r="A35" s="171">
        <v>24</v>
      </c>
      <c r="B35" s="184" t="s">
        <v>46</v>
      </c>
      <c r="C35" s="31">
        <f t="shared" si="20"/>
        <v>25</v>
      </c>
      <c r="D35" s="31">
        <f t="shared" si="21"/>
        <v>1</v>
      </c>
      <c r="E35" s="65">
        <f t="shared" si="11"/>
        <v>10</v>
      </c>
      <c r="F35" s="65">
        <f t="shared" si="18"/>
        <v>5</v>
      </c>
      <c r="G35" s="65">
        <f t="shared" si="19"/>
        <v>10</v>
      </c>
      <c r="H35" s="66">
        <f t="shared" si="12"/>
        <v>1</v>
      </c>
      <c r="I35" s="181">
        <f t="shared" si="13"/>
        <v>0</v>
      </c>
      <c r="J35" s="181">
        <f t="shared" si="14"/>
        <v>0</v>
      </c>
      <c r="K35" s="182">
        <f t="shared" si="15"/>
        <v>0</v>
      </c>
      <c r="L35" s="65"/>
      <c r="M35" s="65"/>
      <c r="N35" s="65"/>
      <c r="O35" s="66"/>
      <c r="P35" s="65"/>
      <c r="Q35" s="65"/>
      <c r="R35" s="182"/>
      <c r="S35" s="65"/>
      <c r="T35" s="65"/>
      <c r="U35" s="65"/>
      <c r="V35" s="66"/>
      <c r="W35" s="65"/>
      <c r="X35" s="65"/>
      <c r="Y35" s="182"/>
      <c r="Z35" s="65">
        <v>10</v>
      </c>
      <c r="AA35" s="65">
        <v>5</v>
      </c>
      <c r="AB35" s="65">
        <v>10</v>
      </c>
      <c r="AC35" s="66">
        <v>1</v>
      </c>
      <c r="AD35" s="65"/>
      <c r="AE35" s="65"/>
      <c r="AF35" s="182"/>
      <c r="AG35" s="65"/>
      <c r="AH35" s="65"/>
      <c r="AI35" s="65"/>
      <c r="AJ35" s="66"/>
      <c r="AK35" s="65"/>
      <c r="AL35" s="65"/>
      <c r="AM35" s="182"/>
      <c r="AN35" s="65"/>
      <c r="AO35" s="65"/>
      <c r="AP35" s="65"/>
      <c r="AQ35" s="66"/>
      <c r="AR35" s="65"/>
      <c r="AS35" s="65"/>
      <c r="AT35" s="182"/>
      <c r="AU35" s="65"/>
      <c r="AV35" s="65"/>
      <c r="AW35" s="65"/>
      <c r="AX35" s="66"/>
      <c r="AY35" s="65"/>
      <c r="AZ35" s="65"/>
      <c r="BA35" s="182"/>
      <c r="BB35" s="65" t="s">
        <v>102</v>
      </c>
    </row>
    <row r="36" spans="1:54" ht="34.950000000000003" customHeight="1" x14ac:dyDescent="0.3">
      <c r="A36" s="171">
        <v>25</v>
      </c>
      <c r="B36" s="184" t="s">
        <v>56</v>
      </c>
      <c r="C36" s="31">
        <f t="shared" si="20"/>
        <v>55</v>
      </c>
      <c r="D36" s="31">
        <f t="shared" si="21"/>
        <v>2</v>
      </c>
      <c r="E36" s="65">
        <f t="shared" si="11"/>
        <v>10</v>
      </c>
      <c r="F36" s="65">
        <f t="shared" si="18"/>
        <v>25</v>
      </c>
      <c r="G36" s="65">
        <f t="shared" si="19"/>
        <v>20</v>
      </c>
      <c r="H36" s="66">
        <f t="shared" si="12"/>
        <v>2</v>
      </c>
      <c r="I36" s="181">
        <f t="shared" si="13"/>
        <v>0</v>
      </c>
      <c r="J36" s="181">
        <f t="shared" si="14"/>
        <v>0</v>
      </c>
      <c r="K36" s="182">
        <f t="shared" si="15"/>
        <v>0</v>
      </c>
      <c r="L36" s="65"/>
      <c r="M36" s="65"/>
      <c r="N36" s="65"/>
      <c r="O36" s="66"/>
      <c r="P36" s="65"/>
      <c r="Q36" s="65"/>
      <c r="R36" s="182"/>
      <c r="S36" s="65">
        <v>10</v>
      </c>
      <c r="T36" s="65">
        <v>25</v>
      </c>
      <c r="U36" s="65">
        <v>20</v>
      </c>
      <c r="V36" s="66">
        <v>2</v>
      </c>
      <c r="W36" s="65"/>
      <c r="X36" s="65"/>
      <c r="Y36" s="182"/>
      <c r="Z36" s="65"/>
      <c r="AA36" s="65"/>
      <c r="AB36" s="65"/>
      <c r="AC36" s="66"/>
      <c r="AD36" s="65"/>
      <c r="AE36" s="65"/>
      <c r="AF36" s="182"/>
      <c r="AG36" s="65"/>
      <c r="AH36" s="65"/>
      <c r="AI36" s="65"/>
      <c r="AJ36" s="66"/>
      <c r="AK36" s="65"/>
      <c r="AL36" s="65"/>
      <c r="AM36" s="182"/>
      <c r="AN36" s="65"/>
      <c r="AO36" s="65"/>
      <c r="AP36" s="65"/>
      <c r="AQ36" s="66"/>
      <c r="AR36" s="65"/>
      <c r="AS36" s="65"/>
      <c r="AT36" s="182"/>
      <c r="AU36" s="65"/>
      <c r="AV36" s="65"/>
      <c r="AW36" s="65"/>
      <c r="AX36" s="66"/>
      <c r="AY36" s="65"/>
      <c r="AZ36" s="65"/>
      <c r="BA36" s="182"/>
      <c r="BB36" s="65" t="s">
        <v>102</v>
      </c>
    </row>
    <row r="37" spans="1:54" x14ac:dyDescent="0.3">
      <c r="A37" s="30"/>
      <c r="B37" s="170" t="s">
        <v>49</v>
      </c>
      <c r="C37" s="70">
        <f t="shared" si="20"/>
        <v>1100</v>
      </c>
      <c r="D37" s="70">
        <f t="shared" si="21"/>
        <v>40</v>
      </c>
      <c r="E37" s="31">
        <f>SUM(E27:E36)</f>
        <v>150</v>
      </c>
      <c r="F37" s="31">
        <f t="shared" ref="F37:G37" si="22">SUM(F27:F36)</f>
        <v>240</v>
      </c>
      <c r="G37" s="31">
        <f t="shared" si="22"/>
        <v>210</v>
      </c>
      <c r="H37" s="66">
        <f t="shared" si="12"/>
        <v>22</v>
      </c>
      <c r="I37" s="181">
        <f t="shared" si="13"/>
        <v>220</v>
      </c>
      <c r="J37" s="181">
        <f t="shared" si="14"/>
        <v>280</v>
      </c>
      <c r="K37" s="182">
        <f t="shared" si="15"/>
        <v>18</v>
      </c>
      <c r="L37" s="31">
        <f t="shared" ref="L37:BB37" si="23">SUM(L27:L36)</f>
        <v>80</v>
      </c>
      <c r="M37" s="31">
        <f t="shared" si="23"/>
        <v>130</v>
      </c>
      <c r="N37" s="31">
        <f t="shared" si="23"/>
        <v>105</v>
      </c>
      <c r="O37" s="57">
        <f t="shared" si="23"/>
        <v>11</v>
      </c>
      <c r="P37" s="31">
        <f t="shared" si="23"/>
        <v>20</v>
      </c>
      <c r="Q37" s="31">
        <f t="shared" si="23"/>
        <v>0</v>
      </c>
      <c r="R37" s="189">
        <f t="shared" si="23"/>
        <v>1</v>
      </c>
      <c r="S37" s="31">
        <f t="shared" si="23"/>
        <v>40</v>
      </c>
      <c r="T37" s="31">
        <f t="shared" si="23"/>
        <v>95</v>
      </c>
      <c r="U37" s="31">
        <f t="shared" si="23"/>
        <v>60</v>
      </c>
      <c r="V37" s="57">
        <f t="shared" si="23"/>
        <v>7</v>
      </c>
      <c r="W37" s="31">
        <f t="shared" si="23"/>
        <v>120</v>
      </c>
      <c r="X37" s="31">
        <f t="shared" si="23"/>
        <v>120</v>
      </c>
      <c r="Y37" s="189">
        <f t="shared" si="23"/>
        <v>8</v>
      </c>
      <c r="Z37" s="31">
        <f t="shared" si="23"/>
        <v>20</v>
      </c>
      <c r="AA37" s="31">
        <f t="shared" si="23"/>
        <v>10</v>
      </c>
      <c r="AB37" s="31">
        <f t="shared" si="23"/>
        <v>25</v>
      </c>
      <c r="AC37" s="57">
        <f t="shared" si="23"/>
        <v>2</v>
      </c>
      <c r="AD37" s="31">
        <f t="shared" si="23"/>
        <v>0</v>
      </c>
      <c r="AE37" s="31">
        <f t="shared" si="23"/>
        <v>0</v>
      </c>
      <c r="AF37" s="189">
        <f t="shared" si="23"/>
        <v>0</v>
      </c>
      <c r="AG37" s="31">
        <f t="shared" si="23"/>
        <v>0</v>
      </c>
      <c r="AH37" s="31">
        <f t="shared" si="23"/>
        <v>0</v>
      </c>
      <c r="AI37" s="31">
        <f t="shared" si="23"/>
        <v>0</v>
      </c>
      <c r="AJ37" s="57">
        <f t="shared" si="23"/>
        <v>0</v>
      </c>
      <c r="AK37" s="31">
        <f t="shared" si="23"/>
        <v>0</v>
      </c>
      <c r="AL37" s="31">
        <f t="shared" si="23"/>
        <v>0</v>
      </c>
      <c r="AM37" s="189">
        <f t="shared" si="23"/>
        <v>0</v>
      </c>
      <c r="AN37" s="31">
        <f t="shared" si="23"/>
        <v>0</v>
      </c>
      <c r="AO37" s="31">
        <f t="shared" si="23"/>
        <v>0</v>
      </c>
      <c r="AP37" s="31">
        <f t="shared" si="23"/>
        <v>0</v>
      </c>
      <c r="AQ37" s="57">
        <f t="shared" si="23"/>
        <v>0</v>
      </c>
      <c r="AR37" s="31">
        <f t="shared" si="23"/>
        <v>0</v>
      </c>
      <c r="AS37" s="31">
        <f t="shared" si="23"/>
        <v>0</v>
      </c>
      <c r="AT37" s="189">
        <f t="shared" si="23"/>
        <v>0</v>
      </c>
      <c r="AU37" s="31">
        <f t="shared" si="23"/>
        <v>10</v>
      </c>
      <c r="AV37" s="31">
        <f t="shared" si="23"/>
        <v>5</v>
      </c>
      <c r="AW37" s="31">
        <f t="shared" si="23"/>
        <v>20</v>
      </c>
      <c r="AX37" s="57">
        <f t="shared" si="23"/>
        <v>2</v>
      </c>
      <c r="AY37" s="31">
        <f t="shared" si="23"/>
        <v>80</v>
      </c>
      <c r="AZ37" s="31">
        <f t="shared" si="23"/>
        <v>160</v>
      </c>
      <c r="BA37" s="189">
        <f t="shared" si="23"/>
        <v>9</v>
      </c>
      <c r="BB37" s="31">
        <f t="shared" si="23"/>
        <v>0</v>
      </c>
    </row>
    <row r="38" spans="1:54" x14ac:dyDescent="0.3">
      <c r="A38" s="30"/>
      <c r="B38" s="170" t="s">
        <v>97</v>
      </c>
      <c r="C38" s="70">
        <f>C37-I37-J37</f>
        <v>600</v>
      </c>
      <c r="D38" s="70">
        <f>D37-K27-K29-K30</f>
        <v>22</v>
      </c>
      <c r="E38" s="65"/>
      <c r="F38" s="70" t="s">
        <v>95</v>
      </c>
      <c r="G38" s="70">
        <f>G37*100/600</f>
        <v>35</v>
      </c>
      <c r="H38" s="66"/>
      <c r="I38" s="181"/>
      <c r="J38" s="181"/>
      <c r="K38" s="182"/>
      <c r="L38" s="31"/>
      <c r="M38" s="31"/>
      <c r="N38" s="31"/>
      <c r="O38" s="57"/>
      <c r="P38" s="31"/>
      <c r="Q38" s="31"/>
      <c r="R38" s="189"/>
      <c r="S38" s="31"/>
      <c r="T38" s="31"/>
      <c r="U38" s="31"/>
      <c r="V38" s="57"/>
      <c r="W38" s="31"/>
      <c r="X38" s="31"/>
      <c r="Y38" s="189"/>
      <c r="Z38" s="31"/>
      <c r="AA38" s="31"/>
      <c r="AB38" s="31"/>
      <c r="AC38" s="57"/>
      <c r="AD38" s="31"/>
      <c r="AE38" s="31"/>
      <c r="AF38" s="189"/>
      <c r="AG38" s="31"/>
      <c r="AH38" s="31"/>
      <c r="AI38" s="31"/>
      <c r="AJ38" s="57"/>
      <c r="AK38" s="31"/>
      <c r="AL38" s="31"/>
      <c r="AM38" s="189"/>
      <c r="AN38" s="31"/>
      <c r="AO38" s="31"/>
      <c r="AP38" s="31"/>
      <c r="AQ38" s="57"/>
      <c r="AR38" s="31"/>
      <c r="AS38" s="31"/>
      <c r="AT38" s="189"/>
      <c r="AU38" s="31"/>
      <c r="AV38" s="31"/>
      <c r="AW38" s="31"/>
      <c r="AX38" s="57"/>
      <c r="AY38" s="31"/>
      <c r="AZ38" s="31"/>
      <c r="BA38" s="189"/>
      <c r="BB38" s="31"/>
    </row>
    <row r="39" spans="1:54" ht="42.45" customHeight="1" x14ac:dyDescent="0.3">
      <c r="A39" s="277" t="s">
        <v>85</v>
      </c>
      <c r="B39" s="277"/>
      <c r="C39" s="192">
        <v>900</v>
      </c>
      <c r="D39" s="192">
        <v>34</v>
      </c>
      <c r="E39" s="65"/>
      <c r="F39" s="65"/>
      <c r="G39" s="65"/>
      <c r="H39" s="66"/>
      <c r="I39" s="181"/>
      <c r="J39" s="181"/>
      <c r="K39" s="182"/>
      <c r="L39" s="59"/>
      <c r="M39" s="59"/>
      <c r="N39" s="59"/>
      <c r="O39" s="60"/>
      <c r="P39" s="59"/>
      <c r="Q39" s="59"/>
      <c r="R39" s="193"/>
      <c r="S39" s="59"/>
      <c r="T39" s="59"/>
      <c r="U39" s="59"/>
      <c r="V39" s="60"/>
      <c r="W39" s="59"/>
      <c r="X39" s="59"/>
      <c r="Y39" s="193"/>
      <c r="Z39" s="59"/>
      <c r="AA39" s="59"/>
      <c r="AB39" s="59"/>
      <c r="AC39" s="60"/>
      <c r="AD39" s="59"/>
      <c r="AE39" s="59"/>
      <c r="AF39" s="193"/>
      <c r="AG39" s="59"/>
      <c r="AH39" s="59"/>
      <c r="AI39" s="59"/>
      <c r="AJ39" s="60"/>
      <c r="AK39" s="59"/>
      <c r="AL39" s="59"/>
      <c r="AM39" s="193"/>
      <c r="AN39" s="59"/>
      <c r="AO39" s="59"/>
      <c r="AP39" s="59"/>
      <c r="AQ39" s="60"/>
      <c r="AR39" s="59"/>
      <c r="AS39" s="59"/>
      <c r="AT39" s="193"/>
      <c r="AU39" s="59"/>
      <c r="AV39" s="59"/>
      <c r="AW39" s="59"/>
      <c r="AX39" s="60"/>
      <c r="AY39" s="59"/>
      <c r="AZ39" s="59"/>
      <c r="BA39" s="193"/>
      <c r="BB39" s="180"/>
    </row>
    <row r="40" spans="1:54" ht="24" x14ac:dyDescent="0.3">
      <c r="A40" s="171">
        <v>26</v>
      </c>
      <c r="B40" s="194" t="s">
        <v>69</v>
      </c>
      <c r="C40" s="31">
        <f>E40+F40+G40+I40+J40</f>
        <v>355</v>
      </c>
      <c r="D40" s="31">
        <f t="shared" ref="D40:D53" si="24">H40+K40</f>
        <v>13</v>
      </c>
      <c r="E40" s="65">
        <f t="shared" si="11"/>
        <v>45</v>
      </c>
      <c r="F40" s="65">
        <f t="shared" si="18"/>
        <v>10</v>
      </c>
      <c r="G40" s="65">
        <f t="shared" si="19"/>
        <v>20</v>
      </c>
      <c r="H40" s="66">
        <f t="shared" si="12"/>
        <v>3</v>
      </c>
      <c r="I40" s="181">
        <f t="shared" si="13"/>
        <v>120</v>
      </c>
      <c r="J40" s="181">
        <f t="shared" si="14"/>
        <v>160</v>
      </c>
      <c r="K40" s="182">
        <f t="shared" si="15"/>
        <v>10</v>
      </c>
      <c r="L40" s="65"/>
      <c r="M40" s="65"/>
      <c r="N40" s="65"/>
      <c r="O40" s="66"/>
      <c r="P40" s="65"/>
      <c r="Q40" s="65"/>
      <c r="R40" s="182"/>
      <c r="S40" s="65"/>
      <c r="T40" s="65"/>
      <c r="U40" s="65"/>
      <c r="V40" s="66"/>
      <c r="W40" s="65"/>
      <c r="X40" s="65"/>
      <c r="Y40" s="182"/>
      <c r="Z40" s="65">
        <v>45</v>
      </c>
      <c r="AA40" s="65">
        <v>10</v>
      </c>
      <c r="AB40" s="65">
        <v>20</v>
      </c>
      <c r="AC40" s="66">
        <v>3</v>
      </c>
      <c r="AD40" s="65">
        <v>120</v>
      </c>
      <c r="AE40" s="65"/>
      <c r="AF40" s="182">
        <v>4</v>
      </c>
      <c r="AG40" s="65"/>
      <c r="AH40" s="65"/>
      <c r="AI40" s="65"/>
      <c r="AJ40" s="66"/>
      <c r="AK40" s="65"/>
      <c r="AL40" s="65">
        <v>160</v>
      </c>
      <c r="AM40" s="182">
        <v>6</v>
      </c>
      <c r="AN40" s="65"/>
      <c r="AO40" s="65"/>
      <c r="AP40" s="65"/>
      <c r="AQ40" s="66"/>
      <c r="AR40" s="65"/>
      <c r="AS40" s="65"/>
      <c r="AT40" s="182"/>
      <c r="AU40" s="65"/>
      <c r="AV40" s="65"/>
      <c r="AW40" s="65"/>
      <c r="AX40" s="66"/>
      <c r="AY40" s="65"/>
      <c r="AZ40" s="65"/>
      <c r="BA40" s="182"/>
      <c r="BB40" s="65" t="s">
        <v>20</v>
      </c>
    </row>
    <row r="41" spans="1:54" ht="24" x14ac:dyDescent="0.3">
      <c r="A41" s="171">
        <v>27</v>
      </c>
      <c r="B41" s="184" t="s">
        <v>70</v>
      </c>
      <c r="C41" s="31">
        <f t="shared" ref="C41:C53" si="25">E41+F41+G41+I41+J41</f>
        <v>395</v>
      </c>
      <c r="D41" s="31">
        <f t="shared" si="24"/>
        <v>15</v>
      </c>
      <c r="E41" s="65">
        <f t="shared" si="11"/>
        <v>45</v>
      </c>
      <c r="F41" s="65">
        <f t="shared" si="18"/>
        <v>10</v>
      </c>
      <c r="G41" s="65">
        <f t="shared" si="19"/>
        <v>20</v>
      </c>
      <c r="H41" s="66">
        <f t="shared" si="12"/>
        <v>3</v>
      </c>
      <c r="I41" s="181">
        <f t="shared" si="13"/>
        <v>160</v>
      </c>
      <c r="J41" s="181">
        <f t="shared" si="14"/>
        <v>160</v>
      </c>
      <c r="K41" s="182">
        <f t="shared" si="15"/>
        <v>12</v>
      </c>
      <c r="L41" s="65"/>
      <c r="M41" s="65"/>
      <c r="N41" s="65"/>
      <c r="O41" s="66"/>
      <c r="P41" s="65"/>
      <c r="Q41" s="65"/>
      <c r="R41" s="182"/>
      <c r="S41" s="65"/>
      <c r="T41" s="65"/>
      <c r="U41" s="65"/>
      <c r="V41" s="66"/>
      <c r="W41" s="65"/>
      <c r="X41" s="65"/>
      <c r="Y41" s="182"/>
      <c r="Z41" s="65">
        <v>45</v>
      </c>
      <c r="AA41" s="65">
        <v>10</v>
      </c>
      <c r="AB41" s="65">
        <v>20</v>
      </c>
      <c r="AC41" s="66">
        <v>3</v>
      </c>
      <c r="AD41" s="65">
        <v>160</v>
      </c>
      <c r="AE41" s="65"/>
      <c r="AF41" s="182">
        <v>6</v>
      </c>
      <c r="AG41" s="65"/>
      <c r="AH41" s="65"/>
      <c r="AI41" s="65"/>
      <c r="AJ41" s="66"/>
      <c r="AK41" s="65"/>
      <c r="AL41" s="65">
        <v>160</v>
      </c>
      <c r="AM41" s="182">
        <v>6</v>
      </c>
      <c r="AN41" s="65"/>
      <c r="AO41" s="65"/>
      <c r="AP41" s="65"/>
      <c r="AQ41" s="66"/>
      <c r="AR41" s="65"/>
      <c r="AS41" s="65"/>
      <c r="AT41" s="182"/>
      <c r="AU41" s="65"/>
      <c r="AV41" s="65"/>
      <c r="AW41" s="65"/>
      <c r="AX41" s="66"/>
      <c r="AY41" s="65"/>
      <c r="AZ41" s="65"/>
      <c r="BA41" s="182"/>
      <c r="BB41" s="65" t="s">
        <v>20</v>
      </c>
    </row>
    <row r="42" spans="1:54" ht="24" x14ac:dyDescent="0.3">
      <c r="A42" s="171">
        <v>28</v>
      </c>
      <c r="B42" s="184" t="s">
        <v>58</v>
      </c>
      <c r="C42" s="31">
        <f t="shared" si="25"/>
        <v>355</v>
      </c>
      <c r="D42" s="31">
        <f t="shared" si="24"/>
        <v>13</v>
      </c>
      <c r="E42" s="65">
        <f t="shared" si="11"/>
        <v>45</v>
      </c>
      <c r="F42" s="65">
        <f t="shared" si="18"/>
        <v>10</v>
      </c>
      <c r="G42" s="65">
        <f t="shared" si="19"/>
        <v>20</v>
      </c>
      <c r="H42" s="66">
        <f t="shared" si="12"/>
        <v>3</v>
      </c>
      <c r="I42" s="181">
        <f t="shared" si="13"/>
        <v>120</v>
      </c>
      <c r="J42" s="181">
        <f t="shared" si="14"/>
        <v>160</v>
      </c>
      <c r="K42" s="182">
        <f t="shared" si="15"/>
        <v>10</v>
      </c>
      <c r="L42" s="65"/>
      <c r="M42" s="65"/>
      <c r="N42" s="65"/>
      <c r="O42" s="66"/>
      <c r="P42" s="65"/>
      <c r="Q42" s="65"/>
      <c r="R42" s="182"/>
      <c r="S42" s="65"/>
      <c r="T42" s="65"/>
      <c r="U42" s="65"/>
      <c r="V42" s="66"/>
      <c r="W42" s="65"/>
      <c r="X42" s="65"/>
      <c r="Y42" s="182"/>
      <c r="Z42" s="65">
        <v>45</v>
      </c>
      <c r="AA42" s="65">
        <v>10</v>
      </c>
      <c r="AB42" s="65">
        <v>20</v>
      </c>
      <c r="AC42" s="66">
        <v>3</v>
      </c>
      <c r="AD42" s="65">
        <v>120</v>
      </c>
      <c r="AE42" s="65"/>
      <c r="AF42" s="182">
        <v>4</v>
      </c>
      <c r="AG42" s="65"/>
      <c r="AH42" s="65"/>
      <c r="AI42" s="65"/>
      <c r="AJ42" s="66"/>
      <c r="AK42" s="65"/>
      <c r="AL42" s="65">
        <v>160</v>
      </c>
      <c r="AM42" s="182">
        <v>6</v>
      </c>
      <c r="AN42" s="65"/>
      <c r="AO42" s="65"/>
      <c r="AP42" s="65"/>
      <c r="AQ42" s="66"/>
      <c r="AR42" s="65"/>
      <c r="AS42" s="65"/>
      <c r="AT42" s="182"/>
      <c r="AU42" s="65"/>
      <c r="AV42" s="65"/>
      <c r="AW42" s="65"/>
      <c r="AX42" s="66"/>
      <c r="AY42" s="65"/>
      <c r="AZ42" s="65"/>
      <c r="BA42" s="182"/>
      <c r="BB42" s="65" t="s">
        <v>20</v>
      </c>
    </row>
    <row r="43" spans="1:54" ht="24" x14ac:dyDescent="0.3">
      <c r="A43" s="171">
        <v>29</v>
      </c>
      <c r="B43" s="194" t="s">
        <v>71</v>
      </c>
      <c r="C43" s="31">
        <f t="shared" si="25"/>
        <v>190</v>
      </c>
      <c r="D43" s="31">
        <f t="shared" si="24"/>
        <v>8</v>
      </c>
      <c r="E43" s="65">
        <f t="shared" si="11"/>
        <v>40</v>
      </c>
      <c r="F43" s="65">
        <f t="shared" si="18"/>
        <v>10</v>
      </c>
      <c r="G43" s="65">
        <f t="shared" si="19"/>
        <v>20</v>
      </c>
      <c r="H43" s="66">
        <f t="shared" si="12"/>
        <v>3</v>
      </c>
      <c r="I43" s="181">
        <f t="shared" si="13"/>
        <v>80</v>
      </c>
      <c r="J43" s="181">
        <f t="shared" si="14"/>
        <v>40</v>
      </c>
      <c r="K43" s="182">
        <f t="shared" si="15"/>
        <v>5</v>
      </c>
      <c r="L43" s="65"/>
      <c r="M43" s="65"/>
      <c r="N43" s="65"/>
      <c r="O43" s="66"/>
      <c r="P43" s="65"/>
      <c r="Q43" s="65"/>
      <c r="R43" s="182"/>
      <c r="S43" s="65"/>
      <c r="T43" s="65"/>
      <c r="U43" s="65"/>
      <c r="V43" s="66"/>
      <c r="W43" s="65"/>
      <c r="X43" s="65"/>
      <c r="Y43" s="182"/>
      <c r="Z43" s="65"/>
      <c r="AA43" s="65"/>
      <c r="AB43" s="65"/>
      <c r="AC43" s="66"/>
      <c r="AD43" s="65"/>
      <c r="AE43" s="65"/>
      <c r="AF43" s="182"/>
      <c r="AG43" s="65">
        <v>40</v>
      </c>
      <c r="AH43" s="65">
        <v>10</v>
      </c>
      <c r="AI43" s="65">
        <v>20</v>
      </c>
      <c r="AJ43" s="66">
        <v>3</v>
      </c>
      <c r="AK43" s="65">
        <v>80</v>
      </c>
      <c r="AL43" s="65">
        <v>40</v>
      </c>
      <c r="AM43" s="182">
        <v>5</v>
      </c>
      <c r="AN43" s="65"/>
      <c r="AO43" s="65"/>
      <c r="AP43" s="65"/>
      <c r="AQ43" s="66"/>
      <c r="AR43" s="65"/>
      <c r="AS43" s="65"/>
      <c r="AT43" s="182"/>
      <c r="AU43" s="65"/>
      <c r="AV43" s="65"/>
      <c r="AW43" s="65"/>
      <c r="AX43" s="66"/>
      <c r="AY43" s="65"/>
      <c r="AZ43" s="65"/>
      <c r="BA43" s="182"/>
      <c r="BB43" s="65" t="s">
        <v>20</v>
      </c>
    </row>
    <row r="44" spans="1:54" ht="24" x14ac:dyDescent="0.3">
      <c r="A44" s="171">
        <v>30</v>
      </c>
      <c r="B44" s="184" t="s">
        <v>57</v>
      </c>
      <c r="C44" s="31">
        <f t="shared" si="25"/>
        <v>220</v>
      </c>
      <c r="D44" s="31">
        <f t="shared" si="24"/>
        <v>8</v>
      </c>
      <c r="E44" s="65">
        <f t="shared" si="11"/>
        <v>40</v>
      </c>
      <c r="F44" s="65">
        <f t="shared" si="18"/>
        <v>10</v>
      </c>
      <c r="G44" s="65">
        <f t="shared" si="19"/>
        <v>10</v>
      </c>
      <c r="H44" s="66">
        <f t="shared" si="12"/>
        <v>2</v>
      </c>
      <c r="I44" s="181">
        <f t="shared" si="13"/>
        <v>80</v>
      </c>
      <c r="J44" s="181">
        <f t="shared" si="14"/>
        <v>80</v>
      </c>
      <c r="K44" s="182">
        <f t="shared" si="15"/>
        <v>6</v>
      </c>
      <c r="L44" s="65"/>
      <c r="M44" s="65"/>
      <c r="N44" s="65"/>
      <c r="O44" s="66"/>
      <c r="P44" s="65"/>
      <c r="Q44" s="65"/>
      <c r="R44" s="182"/>
      <c r="S44" s="65"/>
      <c r="T44" s="65"/>
      <c r="U44" s="65"/>
      <c r="V44" s="66"/>
      <c r="W44" s="65"/>
      <c r="X44" s="65"/>
      <c r="Y44" s="182"/>
      <c r="Z44" s="65"/>
      <c r="AA44" s="65"/>
      <c r="AB44" s="65"/>
      <c r="AC44" s="66"/>
      <c r="AD44" s="65"/>
      <c r="AE44" s="65"/>
      <c r="AF44" s="182"/>
      <c r="AG44" s="65"/>
      <c r="AH44" s="65"/>
      <c r="AI44" s="65"/>
      <c r="AJ44" s="66"/>
      <c r="AK44" s="65"/>
      <c r="AL44" s="65"/>
      <c r="AM44" s="182"/>
      <c r="AN44" s="65">
        <v>40</v>
      </c>
      <c r="AO44" s="65">
        <v>10</v>
      </c>
      <c r="AP44" s="65">
        <v>10</v>
      </c>
      <c r="AQ44" s="66">
        <v>2</v>
      </c>
      <c r="AR44" s="65">
        <v>80</v>
      </c>
      <c r="AS44" s="65">
        <v>80</v>
      </c>
      <c r="AT44" s="182">
        <v>6</v>
      </c>
      <c r="AU44" s="65"/>
      <c r="AV44" s="65"/>
      <c r="AW44" s="65"/>
      <c r="AX44" s="66"/>
      <c r="AY44" s="65"/>
      <c r="AZ44" s="65"/>
      <c r="BA44" s="182"/>
      <c r="BB44" s="65" t="s">
        <v>20</v>
      </c>
    </row>
    <row r="45" spans="1:54" ht="24" x14ac:dyDescent="0.3">
      <c r="A45" s="171">
        <v>31</v>
      </c>
      <c r="B45" s="184" t="s">
        <v>72</v>
      </c>
      <c r="C45" s="31">
        <f t="shared" si="25"/>
        <v>220</v>
      </c>
      <c r="D45" s="31">
        <f t="shared" si="24"/>
        <v>8</v>
      </c>
      <c r="E45" s="65">
        <f t="shared" si="11"/>
        <v>40</v>
      </c>
      <c r="F45" s="65">
        <f t="shared" si="18"/>
        <v>10</v>
      </c>
      <c r="G45" s="65">
        <f t="shared" si="19"/>
        <v>10</v>
      </c>
      <c r="H45" s="66">
        <f t="shared" si="12"/>
        <v>2</v>
      </c>
      <c r="I45" s="181">
        <f t="shared" si="13"/>
        <v>80</v>
      </c>
      <c r="J45" s="181">
        <f t="shared" si="14"/>
        <v>80</v>
      </c>
      <c r="K45" s="182">
        <f t="shared" si="15"/>
        <v>6</v>
      </c>
      <c r="L45" s="65"/>
      <c r="M45" s="65"/>
      <c r="N45" s="65"/>
      <c r="O45" s="66"/>
      <c r="P45" s="65"/>
      <c r="Q45" s="65"/>
      <c r="R45" s="182"/>
      <c r="S45" s="65"/>
      <c r="T45" s="65"/>
      <c r="U45" s="65"/>
      <c r="V45" s="66"/>
      <c r="W45" s="65"/>
      <c r="X45" s="65"/>
      <c r="Y45" s="182"/>
      <c r="Z45" s="65"/>
      <c r="AA45" s="65"/>
      <c r="AB45" s="65"/>
      <c r="AC45" s="66"/>
      <c r="AD45" s="65"/>
      <c r="AE45" s="65"/>
      <c r="AF45" s="182"/>
      <c r="AG45" s="65"/>
      <c r="AH45" s="65"/>
      <c r="AI45" s="65"/>
      <c r="AJ45" s="66"/>
      <c r="AK45" s="65"/>
      <c r="AL45" s="65"/>
      <c r="AM45" s="182"/>
      <c r="AN45" s="65">
        <v>40</v>
      </c>
      <c r="AO45" s="65">
        <v>10</v>
      </c>
      <c r="AP45" s="65">
        <v>10</v>
      </c>
      <c r="AQ45" s="66">
        <v>2</v>
      </c>
      <c r="AR45" s="65">
        <v>80</v>
      </c>
      <c r="AS45" s="65">
        <v>80</v>
      </c>
      <c r="AT45" s="182">
        <v>6</v>
      </c>
      <c r="AU45" s="65"/>
      <c r="AV45" s="65"/>
      <c r="AW45" s="65"/>
      <c r="AX45" s="66"/>
      <c r="AY45" s="65"/>
      <c r="AZ45" s="65"/>
      <c r="BA45" s="182"/>
      <c r="BB45" s="65" t="s">
        <v>20</v>
      </c>
    </row>
    <row r="46" spans="1:54" ht="24" x14ac:dyDescent="0.3">
      <c r="A46" s="171">
        <v>32</v>
      </c>
      <c r="B46" s="184" t="s">
        <v>73</v>
      </c>
      <c r="C46" s="31">
        <f t="shared" si="25"/>
        <v>135</v>
      </c>
      <c r="D46" s="31">
        <f t="shared" si="24"/>
        <v>6</v>
      </c>
      <c r="E46" s="65">
        <f t="shared" si="11"/>
        <v>30</v>
      </c>
      <c r="F46" s="65">
        <f t="shared" si="18"/>
        <v>10</v>
      </c>
      <c r="G46" s="65">
        <f t="shared" si="19"/>
        <v>15</v>
      </c>
      <c r="H46" s="66">
        <f t="shared" si="12"/>
        <v>2</v>
      </c>
      <c r="I46" s="181">
        <f t="shared" si="13"/>
        <v>40</v>
      </c>
      <c r="J46" s="181">
        <f t="shared" si="14"/>
        <v>40</v>
      </c>
      <c r="K46" s="182">
        <f t="shared" si="15"/>
        <v>4</v>
      </c>
      <c r="L46" s="65"/>
      <c r="M46" s="65"/>
      <c r="N46" s="65"/>
      <c r="O46" s="66"/>
      <c r="P46" s="65"/>
      <c r="Q46" s="65"/>
      <c r="R46" s="182"/>
      <c r="S46" s="65"/>
      <c r="T46" s="65"/>
      <c r="U46" s="65"/>
      <c r="V46" s="66"/>
      <c r="W46" s="65"/>
      <c r="X46" s="65"/>
      <c r="Y46" s="182"/>
      <c r="Z46" s="65"/>
      <c r="AA46" s="65"/>
      <c r="AB46" s="65"/>
      <c r="AC46" s="66"/>
      <c r="AD46" s="65"/>
      <c r="AE46" s="65"/>
      <c r="AF46" s="182"/>
      <c r="AG46" s="65"/>
      <c r="AH46" s="65"/>
      <c r="AI46" s="65"/>
      <c r="AJ46" s="66"/>
      <c r="AK46" s="65"/>
      <c r="AL46" s="65"/>
      <c r="AM46" s="182"/>
      <c r="AN46" s="65"/>
      <c r="AO46" s="65"/>
      <c r="AP46" s="65"/>
      <c r="AQ46" s="66"/>
      <c r="AR46" s="65"/>
      <c r="AS46" s="65"/>
      <c r="AT46" s="182"/>
      <c r="AU46" s="65">
        <v>30</v>
      </c>
      <c r="AV46" s="65">
        <v>10</v>
      </c>
      <c r="AW46" s="65">
        <v>15</v>
      </c>
      <c r="AX46" s="66">
        <v>2</v>
      </c>
      <c r="AY46" s="65">
        <v>40</v>
      </c>
      <c r="AZ46" s="65">
        <v>40</v>
      </c>
      <c r="BA46" s="182">
        <v>4</v>
      </c>
      <c r="BB46" s="65" t="s">
        <v>20</v>
      </c>
    </row>
    <row r="47" spans="1:54" ht="24" x14ac:dyDescent="0.3">
      <c r="A47" s="171">
        <v>33</v>
      </c>
      <c r="B47" s="184" t="s">
        <v>59</v>
      </c>
      <c r="C47" s="31">
        <f t="shared" si="25"/>
        <v>220</v>
      </c>
      <c r="D47" s="31">
        <f t="shared" si="24"/>
        <v>8</v>
      </c>
      <c r="E47" s="65">
        <f t="shared" si="11"/>
        <v>40</v>
      </c>
      <c r="F47" s="65">
        <f t="shared" si="18"/>
        <v>10</v>
      </c>
      <c r="G47" s="65">
        <f t="shared" si="19"/>
        <v>10</v>
      </c>
      <c r="H47" s="66">
        <f t="shared" si="12"/>
        <v>2</v>
      </c>
      <c r="I47" s="181">
        <f t="shared" si="13"/>
        <v>80</v>
      </c>
      <c r="J47" s="181">
        <f t="shared" si="14"/>
        <v>80</v>
      </c>
      <c r="K47" s="182">
        <f t="shared" si="15"/>
        <v>6</v>
      </c>
      <c r="L47" s="65"/>
      <c r="M47" s="65"/>
      <c r="N47" s="65"/>
      <c r="O47" s="66"/>
      <c r="P47" s="65"/>
      <c r="Q47" s="65"/>
      <c r="R47" s="182"/>
      <c r="S47" s="65"/>
      <c r="T47" s="65"/>
      <c r="U47" s="65"/>
      <c r="V47" s="66"/>
      <c r="W47" s="65"/>
      <c r="X47" s="65"/>
      <c r="Y47" s="182"/>
      <c r="Z47" s="65"/>
      <c r="AA47" s="65"/>
      <c r="AB47" s="65"/>
      <c r="AC47" s="66"/>
      <c r="AD47" s="65"/>
      <c r="AE47" s="65"/>
      <c r="AF47" s="182"/>
      <c r="AG47" s="65"/>
      <c r="AH47" s="65"/>
      <c r="AI47" s="65"/>
      <c r="AJ47" s="66"/>
      <c r="AK47" s="65"/>
      <c r="AL47" s="65"/>
      <c r="AM47" s="182"/>
      <c r="AN47" s="65">
        <v>40</v>
      </c>
      <c r="AO47" s="65">
        <v>10</v>
      </c>
      <c r="AP47" s="65">
        <v>10</v>
      </c>
      <c r="AQ47" s="66">
        <v>2</v>
      </c>
      <c r="AR47" s="65">
        <v>80</v>
      </c>
      <c r="AS47" s="65">
        <v>80</v>
      </c>
      <c r="AT47" s="182">
        <v>6</v>
      </c>
      <c r="AU47" s="65"/>
      <c r="AV47" s="65"/>
      <c r="AW47" s="65"/>
      <c r="AX47" s="66"/>
      <c r="AY47" s="65"/>
      <c r="AZ47" s="65"/>
      <c r="BA47" s="182"/>
      <c r="BB47" s="65" t="s">
        <v>20</v>
      </c>
    </row>
    <row r="48" spans="1:54" ht="24" x14ac:dyDescent="0.3">
      <c r="A48" s="171">
        <v>34</v>
      </c>
      <c r="B48" s="184" t="s">
        <v>60</v>
      </c>
      <c r="C48" s="31">
        <f t="shared" si="25"/>
        <v>215</v>
      </c>
      <c r="D48" s="31">
        <f t="shared" si="24"/>
        <v>8</v>
      </c>
      <c r="E48" s="65">
        <f t="shared" si="11"/>
        <v>30</v>
      </c>
      <c r="F48" s="65">
        <f t="shared" si="18"/>
        <v>10</v>
      </c>
      <c r="G48" s="65">
        <f t="shared" si="19"/>
        <v>15</v>
      </c>
      <c r="H48" s="66">
        <f t="shared" si="12"/>
        <v>2</v>
      </c>
      <c r="I48" s="181">
        <f t="shared" si="13"/>
        <v>80</v>
      </c>
      <c r="J48" s="181">
        <f t="shared" si="14"/>
        <v>80</v>
      </c>
      <c r="K48" s="182">
        <f t="shared" si="15"/>
        <v>6</v>
      </c>
      <c r="L48" s="65"/>
      <c r="M48" s="65"/>
      <c r="N48" s="65"/>
      <c r="O48" s="66"/>
      <c r="P48" s="65"/>
      <c r="Q48" s="65"/>
      <c r="R48" s="182"/>
      <c r="S48" s="65"/>
      <c r="T48" s="65"/>
      <c r="U48" s="65"/>
      <c r="V48" s="66"/>
      <c r="W48" s="65"/>
      <c r="X48" s="65"/>
      <c r="Y48" s="182"/>
      <c r="Z48" s="65"/>
      <c r="AA48" s="65"/>
      <c r="AB48" s="65"/>
      <c r="AC48" s="66"/>
      <c r="AD48" s="65"/>
      <c r="AE48" s="65"/>
      <c r="AF48" s="182"/>
      <c r="AG48" s="65"/>
      <c r="AH48" s="65"/>
      <c r="AI48" s="65"/>
      <c r="AJ48" s="66"/>
      <c r="AK48" s="65"/>
      <c r="AL48" s="65"/>
      <c r="AM48" s="182"/>
      <c r="AN48" s="65"/>
      <c r="AO48" s="65"/>
      <c r="AP48" s="65"/>
      <c r="AQ48" s="66"/>
      <c r="AR48" s="65"/>
      <c r="AS48" s="65"/>
      <c r="AT48" s="182"/>
      <c r="AU48" s="65">
        <v>30</v>
      </c>
      <c r="AV48" s="65">
        <v>10</v>
      </c>
      <c r="AW48" s="65">
        <v>15</v>
      </c>
      <c r="AX48" s="66">
        <v>2</v>
      </c>
      <c r="AY48" s="65">
        <v>80</v>
      </c>
      <c r="AZ48" s="65">
        <v>80</v>
      </c>
      <c r="BA48" s="182">
        <v>6</v>
      </c>
      <c r="BB48" s="65" t="s">
        <v>20</v>
      </c>
    </row>
    <row r="49" spans="1:54" x14ac:dyDescent="0.3">
      <c r="A49" s="171">
        <v>35</v>
      </c>
      <c r="B49" s="194" t="s">
        <v>39</v>
      </c>
      <c r="C49" s="31">
        <f t="shared" si="25"/>
        <v>135</v>
      </c>
      <c r="D49" s="31">
        <f t="shared" si="24"/>
        <v>6</v>
      </c>
      <c r="E49" s="65">
        <f t="shared" si="11"/>
        <v>30</v>
      </c>
      <c r="F49" s="65">
        <f t="shared" si="18"/>
        <v>10</v>
      </c>
      <c r="G49" s="65">
        <f t="shared" si="19"/>
        <v>15</v>
      </c>
      <c r="H49" s="66">
        <f t="shared" si="12"/>
        <v>2</v>
      </c>
      <c r="I49" s="181">
        <f t="shared" si="13"/>
        <v>40</v>
      </c>
      <c r="J49" s="181">
        <f t="shared" si="14"/>
        <v>40</v>
      </c>
      <c r="K49" s="182">
        <f t="shared" si="15"/>
        <v>4</v>
      </c>
      <c r="L49" s="65"/>
      <c r="M49" s="65"/>
      <c r="N49" s="65"/>
      <c r="O49" s="66"/>
      <c r="P49" s="65"/>
      <c r="Q49" s="65"/>
      <c r="R49" s="182"/>
      <c r="S49" s="65"/>
      <c r="T49" s="65"/>
      <c r="U49" s="65"/>
      <c r="V49" s="66"/>
      <c r="W49" s="65"/>
      <c r="X49" s="65"/>
      <c r="Y49" s="182"/>
      <c r="Z49" s="65"/>
      <c r="AA49" s="65"/>
      <c r="AB49" s="65"/>
      <c r="AC49" s="66"/>
      <c r="AD49" s="65"/>
      <c r="AE49" s="65"/>
      <c r="AF49" s="182"/>
      <c r="AG49" s="65"/>
      <c r="AH49" s="65"/>
      <c r="AI49" s="65"/>
      <c r="AJ49" s="66"/>
      <c r="AK49" s="65"/>
      <c r="AL49" s="65"/>
      <c r="AM49" s="182"/>
      <c r="AN49" s="65">
        <v>30</v>
      </c>
      <c r="AO49" s="65">
        <v>10</v>
      </c>
      <c r="AP49" s="65">
        <v>15</v>
      </c>
      <c r="AQ49" s="66">
        <v>2</v>
      </c>
      <c r="AR49" s="65">
        <v>40</v>
      </c>
      <c r="AS49" s="65">
        <v>40</v>
      </c>
      <c r="AT49" s="182">
        <v>4</v>
      </c>
      <c r="AU49" s="65"/>
      <c r="AV49" s="65"/>
      <c r="AW49" s="65"/>
      <c r="AX49" s="66"/>
      <c r="AY49" s="65"/>
      <c r="AZ49" s="65"/>
      <c r="BA49" s="182"/>
      <c r="BB49" s="65" t="s">
        <v>20</v>
      </c>
    </row>
    <row r="50" spans="1:54" ht="24" x14ac:dyDescent="0.3">
      <c r="A50" s="171">
        <v>36</v>
      </c>
      <c r="B50" s="194" t="s">
        <v>48</v>
      </c>
      <c r="C50" s="31">
        <f t="shared" si="25"/>
        <v>60</v>
      </c>
      <c r="D50" s="31">
        <f t="shared" si="24"/>
        <v>2</v>
      </c>
      <c r="E50" s="65">
        <f t="shared" si="11"/>
        <v>20</v>
      </c>
      <c r="F50" s="65">
        <f t="shared" si="18"/>
        <v>10</v>
      </c>
      <c r="G50" s="65">
        <f t="shared" si="19"/>
        <v>30</v>
      </c>
      <c r="H50" s="66">
        <f t="shared" si="12"/>
        <v>2</v>
      </c>
      <c r="I50" s="181">
        <f t="shared" si="13"/>
        <v>0</v>
      </c>
      <c r="J50" s="181">
        <f t="shared" si="14"/>
        <v>0</v>
      </c>
      <c r="K50" s="182">
        <f t="shared" si="15"/>
        <v>0</v>
      </c>
      <c r="L50" s="65"/>
      <c r="M50" s="65"/>
      <c r="N50" s="65"/>
      <c r="O50" s="66"/>
      <c r="P50" s="65"/>
      <c r="Q50" s="65"/>
      <c r="R50" s="182"/>
      <c r="S50" s="65"/>
      <c r="T50" s="65"/>
      <c r="U50" s="65"/>
      <c r="V50" s="66"/>
      <c r="W50" s="65"/>
      <c r="X50" s="65"/>
      <c r="Y50" s="182"/>
      <c r="Z50" s="65"/>
      <c r="AA50" s="65"/>
      <c r="AB50" s="65"/>
      <c r="AC50" s="66"/>
      <c r="AD50" s="65"/>
      <c r="AE50" s="65"/>
      <c r="AF50" s="182"/>
      <c r="AG50" s="65">
        <v>20</v>
      </c>
      <c r="AH50" s="65">
        <v>10</v>
      </c>
      <c r="AI50" s="65">
        <v>30</v>
      </c>
      <c r="AJ50" s="66">
        <v>2</v>
      </c>
      <c r="AK50" s="65"/>
      <c r="AL50" s="65"/>
      <c r="AM50" s="182"/>
      <c r="AN50" s="65"/>
      <c r="AO50" s="65"/>
      <c r="AP50" s="65"/>
      <c r="AQ50" s="66"/>
      <c r="AR50" s="65"/>
      <c r="AS50" s="65"/>
      <c r="AT50" s="182"/>
      <c r="AU50" s="65"/>
      <c r="AV50" s="65"/>
      <c r="AW50" s="65"/>
      <c r="AX50" s="66"/>
      <c r="AY50" s="65"/>
      <c r="AZ50" s="65"/>
      <c r="BA50" s="182"/>
      <c r="BB50" s="65" t="s">
        <v>102</v>
      </c>
    </row>
    <row r="51" spans="1:54" x14ac:dyDescent="0.3">
      <c r="A51" s="171">
        <v>37</v>
      </c>
      <c r="B51" s="194" t="s">
        <v>47</v>
      </c>
      <c r="C51" s="31">
        <f t="shared" si="25"/>
        <v>25</v>
      </c>
      <c r="D51" s="31">
        <f t="shared" si="24"/>
        <v>1</v>
      </c>
      <c r="E51" s="65">
        <f t="shared" si="11"/>
        <v>15</v>
      </c>
      <c r="F51" s="65">
        <f t="shared" si="18"/>
        <v>0</v>
      </c>
      <c r="G51" s="65">
        <f t="shared" si="19"/>
        <v>10</v>
      </c>
      <c r="H51" s="66">
        <f t="shared" si="12"/>
        <v>1</v>
      </c>
      <c r="I51" s="181">
        <f t="shared" si="13"/>
        <v>0</v>
      </c>
      <c r="J51" s="181">
        <f t="shared" si="14"/>
        <v>0</v>
      </c>
      <c r="K51" s="182">
        <f t="shared" si="15"/>
        <v>0</v>
      </c>
      <c r="L51" s="65"/>
      <c r="M51" s="65"/>
      <c r="N51" s="65"/>
      <c r="O51" s="66"/>
      <c r="P51" s="65"/>
      <c r="Q51" s="65"/>
      <c r="R51" s="182"/>
      <c r="S51" s="65">
        <v>15</v>
      </c>
      <c r="T51" s="65"/>
      <c r="U51" s="65">
        <v>10</v>
      </c>
      <c r="V51" s="66">
        <v>1</v>
      </c>
      <c r="W51" s="65"/>
      <c r="X51" s="65"/>
      <c r="Y51" s="182"/>
      <c r="Z51" s="65"/>
      <c r="AA51" s="65"/>
      <c r="AB51" s="65"/>
      <c r="AC51" s="66"/>
      <c r="AD51" s="65"/>
      <c r="AE51" s="65"/>
      <c r="AF51" s="182"/>
      <c r="AG51" s="65"/>
      <c r="AH51" s="65"/>
      <c r="AI51" s="65"/>
      <c r="AJ51" s="66"/>
      <c r="AK51" s="65"/>
      <c r="AL51" s="65"/>
      <c r="AM51" s="182"/>
      <c r="AN51" s="65"/>
      <c r="AO51" s="65"/>
      <c r="AP51" s="65"/>
      <c r="AQ51" s="66"/>
      <c r="AR51" s="65"/>
      <c r="AS51" s="65"/>
      <c r="AT51" s="182"/>
      <c r="AU51" s="65"/>
      <c r="AV51" s="65"/>
      <c r="AW51" s="65"/>
      <c r="AX51" s="66"/>
      <c r="AY51" s="65"/>
      <c r="AZ51" s="65"/>
      <c r="BA51" s="182"/>
      <c r="BB51" s="65" t="s">
        <v>102</v>
      </c>
    </row>
    <row r="52" spans="1:54" ht="24" x14ac:dyDescent="0.3">
      <c r="A52" s="171">
        <v>38</v>
      </c>
      <c r="B52" s="194" t="s">
        <v>68</v>
      </c>
      <c r="C52" s="31">
        <f t="shared" si="25"/>
        <v>50</v>
      </c>
      <c r="D52" s="31">
        <f t="shared" si="24"/>
        <v>2</v>
      </c>
      <c r="E52" s="65">
        <f t="shared" si="11"/>
        <v>15</v>
      </c>
      <c r="F52" s="65">
        <f t="shared" si="18"/>
        <v>15</v>
      </c>
      <c r="G52" s="65">
        <f t="shared" si="19"/>
        <v>20</v>
      </c>
      <c r="H52" s="66">
        <f t="shared" si="12"/>
        <v>2</v>
      </c>
      <c r="I52" s="181">
        <f t="shared" si="13"/>
        <v>0</v>
      </c>
      <c r="J52" s="181">
        <f t="shared" si="14"/>
        <v>0</v>
      </c>
      <c r="K52" s="182">
        <f t="shared" si="15"/>
        <v>0</v>
      </c>
      <c r="L52" s="65"/>
      <c r="M52" s="65"/>
      <c r="N52" s="65"/>
      <c r="O52" s="66"/>
      <c r="P52" s="65"/>
      <c r="Q52" s="65"/>
      <c r="R52" s="182"/>
      <c r="S52" s="65"/>
      <c r="T52" s="65"/>
      <c r="U52" s="65"/>
      <c r="V52" s="66"/>
      <c r="W52" s="65"/>
      <c r="X52" s="65"/>
      <c r="Y52" s="182"/>
      <c r="Z52" s="65">
        <v>15</v>
      </c>
      <c r="AA52" s="65">
        <v>15</v>
      </c>
      <c r="AB52" s="65">
        <v>20</v>
      </c>
      <c r="AC52" s="66">
        <v>2</v>
      </c>
      <c r="AD52" s="65"/>
      <c r="AE52" s="65"/>
      <c r="AF52" s="182"/>
      <c r="AG52" s="65"/>
      <c r="AH52" s="65"/>
      <c r="AI52" s="65"/>
      <c r="AJ52" s="66"/>
      <c r="AK52" s="65"/>
      <c r="AL52" s="65"/>
      <c r="AM52" s="182"/>
      <c r="AN52" s="65"/>
      <c r="AO52" s="65"/>
      <c r="AP52" s="65"/>
      <c r="AQ52" s="66"/>
      <c r="AR52" s="65"/>
      <c r="AS52" s="65"/>
      <c r="AT52" s="182"/>
      <c r="AU52" s="65"/>
      <c r="AV52" s="65"/>
      <c r="AW52" s="65"/>
      <c r="AX52" s="66"/>
      <c r="AY52" s="65"/>
      <c r="AZ52" s="65"/>
      <c r="BA52" s="182"/>
      <c r="BB52" s="65" t="s">
        <v>102</v>
      </c>
    </row>
    <row r="53" spans="1:54" ht="24" x14ac:dyDescent="0.3">
      <c r="A53" s="171">
        <v>39</v>
      </c>
      <c r="B53" s="194" t="s">
        <v>61</v>
      </c>
      <c r="C53" s="31">
        <f t="shared" si="25"/>
        <v>125</v>
      </c>
      <c r="D53" s="31">
        <f t="shared" si="24"/>
        <v>5</v>
      </c>
      <c r="E53" s="65">
        <f t="shared" si="11"/>
        <v>25</v>
      </c>
      <c r="F53" s="65">
        <f t="shared" si="18"/>
        <v>0</v>
      </c>
      <c r="G53" s="65">
        <f t="shared" si="19"/>
        <v>100</v>
      </c>
      <c r="H53" s="66">
        <f t="shared" si="12"/>
        <v>5</v>
      </c>
      <c r="I53" s="181">
        <f t="shared" si="13"/>
        <v>0</v>
      </c>
      <c r="J53" s="181">
        <f t="shared" si="14"/>
        <v>0</v>
      </c>
      <c r="K53" s="182">
        <f t="shared" si="15"/>
        <v>0</v>
      </c>
      <c r="L53" s="65"/>
      <c r="M53" s="65"/>
      <c r="N53" s="65"/>
      <c r="O53" s="66"/>
      <c r="P53" s="65"/>
      <c r="Q53" s="65"/>
      <c r="R53" s="182"/>
      <c r="S53" s="65"/>
      <c r="T53" s="65"/>
      <c r="U53" s="65"/>
      <c r="V53" s="66"/>
      <c r="W53" s="65"/>
      <c r="X53" s="65"/>
      <c r="Y53" s="182"/>
      <c r="Z53" s="65"/>
      <c r="AA53" s="65"/>
      <c r="AB53" s="65"/>
      <c r="AC53" s="66"/>
      <c r="AD53" s="65"/>
      <c r="AE53" s="65"/>
      <c r="AF53" s="182"/>
      <c r="AG53" s="65"/>
      <c r="AH53" s="65"/>
      <c r="AI53" s="65"/>
      <c r="AJ53" s="66"/>
      <c r="AK53" s="65"/>
      <c r="AL53" s="65"/>
      <c r="AM53" s="182"/>
      <c r="AN53" s="65"/>
      <c r="AO53" s="65"/>
      <c r="AP53" s="65"/>
      <c r="AQ53" s="66"/>
      <c r="AR53" s="65"/>
      <c r="AS53" s="65"/>
      <c r="AT53" s="182"/>
      <c r="AU53" s="65">
        <v>25</v>
      </c>
      <c r="AV53" s="65"/>
      <c r="AW53" s="65">
        <v>100</v>
      </c>
      <c r="AX53" s="66">
        <v>5</v>
      </c>
      <c r="AY53" s="65"/>
      <c r="AZ53" s="65"/>
      <c r="BA53" s="182"/>
      <c r="BB53" s="65" t="s">
        <v>20</v>
      </c>
    </row>
    <row r="54" spans="1:54" x14ac:dyDescent="0.3">
      <c r="A54" s="171"/>
      <c r="B54" s="188" t="s">
        <v>49</v>
      </c>
      <c r="C54" s="70">
        <f>SUM(C40:C53)</f>
        <v>2700</v>
      </c>
      <c r="D54" s="70">
        <f>SUM(D40:D53)</f>
        <v>103</v>
      </c>
      <c r="E54" s="31">
        <f t="shared" si="11"/>
        <v>460</v>
      </c>
      <c r="F54" s="31">
        <f t="shared" si="18"/>
        <v>125</v>
      </c>
      <c r="G54" s="31">
        <f t="shared" si="19"/>
        <v>315</v>
      </c>
      <c r="H54" s="57">
        <f t="shared" si="12"/>
        <v>34</v>
      </c>
      <c r="I54" s="145">
        <f t="shared" si="13"/>
        <v>880</v>
      </c>
      <c r="J54" s="145">
        <f t="shared" si="14"/>
        <v>920</v>
      </c>
      <c r="K54" s="189">
        <f t="shared" si="15"/>
        <v>69</v>
      </c>
      <c r="L54" s="31">
        <f>SUM(L40:L53)</f>
        <v>0</v>
      </c>
      <c r="M54" s="31">
        <f t="shared" ref="M54:BB54" si="26">SUM(M40:M53)</f>
        <v>0</v>
      </c>
      <c r="N54" s="31">
        <f t="shared" si="26"/>
        <v>0</v>
      </c>
      <c r="O54" s="57">
        <f t="shared" si="26"/>
        <v>0</v>
      </c>
      <c r="P54" s="31">
        <f t="shared" si="26"/>
        <v>0</v>
      </c>
      <c r="Q54" s="31">
        <f t="shared" si="26"/>
        <v>0</v>
      </c>
      <c r="R54" s="189">
        <f t="shared" si="26"/>
        <v>0</v>
      </c>
      <c r="S54" s="31">
        <f t="shared" si="26"/>
        <v>15</v>
      </c>
      <c r="T54" s="31">
        <f t="shared" si="26"/>
        <v>0</v>
      </c>
      <c r="U54" s="31">
        <f t="shared" si="26"/>
        <v>10</v>
      </c>
      <c r="V54" s="57">
        <f t="shared" si="26"/>
        <v>1</v>
      </c>
      <c r="W54" s="31">
        <f t="shared" si="26"/>
        <v>0</v>
      </c>
      <c r="X54" s="31">
        <f t="shared" si="26"/>
        <v>0</v>
      </c>
      <c r="Y54" s="189">
        <f t="shared" si="26"/>
        <v>0</v>
      </c>
      <c r="Z54" s="31">
        <f t="shared" si="26"/>
        <v>150</v>
      </c>
      <c r="AA54" s="31">
        <f t="shared" si="26"/>
        <v>45</v>
      </c>
      <c r="AB54" s="31">
        <f t="shared" si="26"/>
        <v>80</v>
      </c>
      <c r="AC54" s="57">
        <f t="shared" si="26"/>
        <v>11</v>
      </c>
      <c r="AD54" s="31">
        <f t="shared" si="26"/>
        <v>400</v>
      </c>
      <c r="AE54" s="31">
        <f t="shared" si="26"/>
        <v>0</v>
      </c>
      <c r="AF54" s="189">
        <f t="shared" si="26"/>
        <v>14</v>
      </c>
      <c r="AG54" s="31">
        <f t="shared" si="26"/>
        <v>60</v>
      </c>
      <c r="AH54" s="31">
        <f t="shared" si="26"/>
        <v>20</v>
      </c>
      <c r="AI54" s="31">
        <f t="shared" si="26"/>
        <v>50</v>
      </c>
      <c r="AJ54" s="57">
        <f t="shared" si="26"/>
        <v>5</v>
      </c>
      <c r="AK54" s="31">
        <f t="shared" si="26"/>
        <v>80</v>
      </c>
      <c r="AL54" s="31">
        <f t="shared" si="26"/>
        <v>520</v>
      </c>
      <c r="AM54" s="189">
        <f t="shared" si="26"/>
        <v>23</v>
      </c>
      <c r="AN54" s="31">
        <f t="shared" si="26"/>
        <v>150</v>
      </c>
      <c r="AO54" s="31">
        <f t="shared" si="26"/>
        <v>40</v>
      </c>
      <c r="AP54" s="31">
        <f t="shared" si="26"/>
        <v>45</v>
      </c>
      <c r="AQ54" s="57">
        <f t="shared" si="26"/>
        <v>8</v>
      </c>
      <c r="AR54" s="31">
        <f t="shared" si="26"/>
        <v>280</v>
      </c>
      <c r="AS54" s="31">
        <f t="shared" si="26"/>
        <v>280</v>
      </c>
      <c r="AT54" s="189">
        <f t="shared" si="26"/>
        <v>22</v>
      </c>
      <c r="AU54" s="31">
        <f t="shared" si="26"/>
        <v>85</v>
      </c>
      <c r="AV54" s="31">
        <f t="shared" si="26"/>
        <v>20</v>
      </c>
      <c r="AW54" s="31">
        <f t="shared" si="26"/>
        <v>130</v>
      </c>
      <c r="AX54" s="57">
        <f t="shared" si="26"/>
        <v>9</v>
      </c>
      <c r="AY54" s="31">
        <f t="shared" si="26"/>
        <v>120</v>
      </c>
      <c r="AZ54" s="31">
        <f t="shared" si="26"/>
        <v>120</v>
      </c>
      <c r="BA54" s="189">
        <f t="shared" si="26"/>
        <v>10</v>
      </c>
      <c r="BB54" s="31">
        <f t="shared" si="26"/>
        <v>0</v>
      </c>
    </row>
    <row r="55" spans="1:54" ht="16.95" customHeight="1" x14ac:dyDescent="0.3">
      <c r="A55" s="171"/>
      <c r="B55" s="170" t="s">
        <v>97</v>
      </c>
      <c r="C55" s="70">
        <f>C54-I54-J54</f>
        <v>900</v>
      </c>
      <c r="D55" s="70">
        <f>D54-K40-K41-K42-K43-K44-K45-K46-K47-K48-K49</f>
        <v>34</v>
      </c>
      <c r="E55" s="65"/>
      <c r="F55" s="70" t="s">
        <v>95</v>
      </c>
      <c r="G55" s="191">
        <f>G54*100/900</f>
        <v>35</v>
      </c>
      <c r="H55" s="66"/>
      <c r="I55" s="181"/>
      <c r="J55" s="181"/>
      <c r="K55" s="182"/>
      <c r="L55" s="31"/>
      <c r="M55" s="31"/>
      <c r="N55" s="31"/>
      <c r="O55" s="57"/>
      <c r="P55" s="31"/>
      <c r="Q55" s="31"/>
      <c r="R55" s="189"/>
      <c r="S55" s="31"/>
      <c r="T55" s="31"/>
      <c r="U55" s="31"/>
      <c r="V55" s="57"/>
      <c r="W55" s="31"/>
      <c r="X55" s="31"/>
      <c r="Y55" s="189"/>
      <c r="Z55" s="31"/>
      <c r="AA55" s="31"/>
      <c r="AB55" s="31"/>
      <c r="AC55" s="57"/>
      <c r="AD55" s="31"/>
      <c r="AE55" s="31"/>
      <c r="AF55" s="189"/>
      <c r="AG55" s="31"/>
      <c r="AH55" s="31"/>
      <c r="AI55" s="31"/>
      <c r="AJ55" s="57"/>
      <c r="AK55" s="31"/>
      <c r="AL55" s="31"/>
      <c r="AM55" s="189"/>
      <c r="AN55" s="31"/>
      <c r="AO55" s="31"/>
      <c r="AP55" s="31"/>
      <c r="AQ55" s="57"/>
      <c r="AR55" s="31"/>
      <c r="AS55" s="31"/>
      <c r="AT55" s="189"/>
      <c r="AU55" s="31"/>
      <c r="AV55" s="31"/>
      <c r="AW55" s="31"/>
      <c r="AX55" s="57"/>
      <c r="AY55" s="31"/>
      <c r="AZ55" s="31"/>
      <c r="BA55" s="189"/>
      <c r="BB55" s="31"/>
    </row>
    <row r="56" spans="1:54" ht="14.55" customHeight="1" x14ac:dyDescent="0.3">
      <c r="A56" s="276" t="s">
        <v>50</v>
      </c>
      <c r="B56" s="276"/>
      <c r="C56" s="192"/>
      <c r="D56" s="192"/>
      <c r="E56" s="65">
        <f t="shared" si="11"/>
        <v>0</v>
      </c>
      <c r="F56" s="65">
        <f t="shared" si="18"/>
        <v>0</v>
      </c>
      <c r="G56" s="65">
        <f t="shared" si="19"/>
        <v>0</v>
      </c>
      <c r="H56" s="66">
        <f t="shared" si="12"/>
        <v>0</v>
      </c>
      <c r="I56" s="181">
        <f t="shared" si="13"/>
        <v>0</v>
      </c>
      <c r="J56" s="181">
        <f t="shared" si="14"/>
        <v>0</v>
      </c>
      <c r="K56" s="182">
        <f t="shared" si="15"/>
        <v>0</v>
      </c>
      <c r="L56" s="96"/>
      <c r="M56" s="96"/>
      <c r="N56" s="96"/>
      <c r="O56" s="97"/>
      <c r="P56" s="96"/>
      <c r="Q56" s="96"/>
      <c r="R56" s="198"/>
      <c r="S56" s="96"/>
      <c r="T56" s="96"/>
      <c r="U56" s="96"/>
      <c r="V56" s="97"/>
      <c r="W56" s="96"/>
      <c r="X56" s="96"/>
      <c r="Y56" s="198"/>
      <c r="Z56" s="96"/>
      <c r="AA56" s="96"/>
      <c r="AB56" s="96"/>
      <c r="AC56" s="97"/>
      <c r="AD56" s="96"/>
      <c r="AE56" s="96"/>
      <c r="AF56" s="198"/>
      <c r="AG56" s="96"/>
      <c r="AH56" s="96"/>
      <c r="AI56" s="96"/>
      <c r="AJ56" s="97"/>
      <c r="AK56" s="96"/>
      <c r="AL56" s="96"/>
      <c r="AM56" s="198"/>
      <c r="AN56" s="96"/>
      <c r="AO56" s="96"/>
      <c r="AP56" s="96"/>
      <c r="AQ56" s="97"/>
      <c r="AR56" s="96"/>
      <c r="AS56" s="96"/>
      <c r="AT56" s="198"/>
      <c r="AU56" s="96"/>
      <c r="AV56" s="96"/>
      <c r="AW56" s="96"/>
      <c r="AX56" s="97"/>
      <c r="AY56" s="96"/>
      <c r="AZ56" s="96"/>
      <c r="BA56" s="198"/>
      <c r="BB56" s="180"/>
    </row>
    <row r="57" spans="1:54" x14ac:dyDescent="0.3">
      <c r="A57" s="171">
        <v>40</v>
      </c>
      <c r="B57" s="194" t="s">
        <v>40</v>
      </c>
      <c r="C57" s="31">
        <f>SUM(E57:G57)</f>
        <v>10</v>
      </c>
      <c r="D57" s="31"/>
      <c r="E57" s="65">
        <f t="shared" si="11"/>
        <v>10</v>
      </c>
      <c r="F57" s="65">
        <f t="shared" si="18"/>
        <v>0</v>
      </c>
      <c r="G57" s="65">
        <f t="shared" si="19"/>
        <v>0</v>
      </c>
      <c r="H57" s="66">
        <f t="shared" si="12"/>
        <v>0</v>
      </c>
      <c r="I57" s="181">
        <f t="shared" si="13"/>
        <v>0</v>
      </c>
      <c r="J57" s="181">
        <f t="shared" si="14"/>
        <v>0</v>
      </c>
      <c r="K57" s="182">
        <f t="shared" si="15"/>
        <v>0</v>
      </c>
      <c r="L57" s="65">
        <v>10</v>
      </c>
      <c r="M57" s="65"/>
      <c r="N57" s="65"/>
      <c r="O57" s="66"/>
      <c r="P57" s="65"/>
      <c r="Q57" s="65"/>
      <c r="R57" s="182"/>
      <c r="S57" s="65"/>
      <c r="T57" s="65"/>
      <c r="U57" s="65"/>
      <c r="V57" s="66"/>
      <c r="W57" s="65"/>
      <c r="X57" s="65"/>
      <c r="Y57" s="182"/>
      <c r="Z57" s="65"/>
      <c r="AA57" s="65"/>
      <c r="AB57" s="65"/>
      <c r="AC57" s="66"/>
      <c r="AD57" s="65"/>
      <c r="AE57" s="65"/>
      <c r="AF57" s="182"/>
      <c r="AG57" s="65"/>
      <c r="AH57" s="65"/>
      <c r="AI57" s="65"/>
      <c r="AJ57" s="66"/>
      <c r="AK57" s="65"/>
      <c r="AL57" s="65"/>
      <c r="AM57" s="182"/>
      <c r="AN57" s="65"/>
      <c r="AO57" s="65"/>
      <c r="AP57" s="65"/>
      <c r="AQ57" s="66"/>
      <c r="AR57" s="65"/>
      <c r="AS57" s="65"/>
      <c r="AT57" s="182"/>
      <c r="AU57" s="65"/>
      <c r="AV57" s="65"/>
      <c r="AW57" s="65"/>
      <c r="AX57" s="66"/>
      <c r="AY57" s="65"/>
      <c r="AZ57" s="65"/>
      <c r="BA57" s="182"/>
      <c r="BB57" s="65" t="s">
        <v>23</v>
      </c>
    </row>
    <row r="58" spans="1:54" x14ac:dyDescent="0.3">
      <c r="A58" s="171">
        <v>41</v>
      </c>
      <c r="B58" s="194" t="s">
        <v>74</v>
      </c>
      <c r="C58" s="31">
        <f t="shared" ref="C58:C59" si="27">SUM(E58:G58)</f>
        <v>60</v>
      </c>
      <c r="D58" s="31"/>
      <c r="E58" s="65">
        <f t="shared" si="11"/>
        <v>0</v>
      </c>
      <c r="F58" s="65">
        <f t="shared" si="18"/>
        <v>0</v>
      </c>
      <c r="G58" s="65">
        <f t="shared" si="19"/>
        <v>60</v>
      </c>
      <c r="H58" s="66">
        <f t="shared" si="12"/>
        <v>0</v>
      </c>
      <c r="I58" s="181">
        <f t="shared" si="13"/>
        <v>0</v>
      </c>
      <c r="J58" s="181">
        <f t="shared" si="14"/>
        <v>0</v>
      </c>
      <c r="K58" s="182">
        <f t="shared" si="15"/>
        <v>0</v>
      </c>
      <c r="L58" s="65"/>
      <c r="M58" s="65"/>
      <c r="N58" s="65"/>
      <c r="O58" s="66"/>
      <c r="P58" s="65"/>
      <c r="Q58" s="65"/>
      <c r="R58" s="182"/>
      <c r="S58" s="65"/>
      <c r="T58" s="65"/>
      <c r="U58" s="65"/>
      <c r="V58" s="66"/>
      <c r="W58" s="65"/>
      <c r="X58" s="65"/>
      <c r="Y58" s="182"/>
      <c r="Z58" s="65"/>
      <c r="AA58" s="65"/>
      <c r="AB58" s="65">
        <v>30</v>
      </c>
      <c r="AC58" s="66"/>
      <c r="AD58" s="65"/>
      <c r="AE58" s="65"/>
      <c r="AF58" s="182"/>
      <c r="AG58" s="65"/>
      <c r="AH58" s="65"/>
      <c r="AI58" s="65">
        <v>30</v>
      </c>
      <c r="AJ58" s="66"/>
      <c r="AK58" s="65"/>
      <c r="AL58" s="65"/>
      <c r="AM58" s="182"/>
      <c r="AN58" s="65"/>
      <c r="AO58" s="65"/>
      <c r="AP58" s="65"/>
      <c r="AQ58" s="66"/>
      <c r="AR58" s="65"/>
      <c r="AS58" s="65"/>
      <c r="AT58" s="182"/>
      <c r="AU58" s="65"/>
      <c r="AV58" s="65"/>
      <c r="AW58" s="65"/>
      <c r="AX58" s="66"/>
      <c r="AY58" s="65"/>
      <c r="AZ58" s="65"/>
      <c r="BA58" s="182"/>
      <c r="BB58" s="65" t="s">
        <v>23</v>
      </c>
    </row>
    <row r="59" spans="1:54" x14ac:dyDescent="0.3">
      <c r="A59" s="171">
        <v>42</v>
      </c>
      <c r="B59" s="194" t="s">
        <v>62</v>
      </c>
      <c r="C59" s="31">
        <f t="shared" si="27"/>
        <v>2</v>
      </c>
      <c r="D59" s="31"/>
      <c r="E59" s="65">
        <f t="shared" si="11"/>
        <v>2</v>
      </c>
      <c r="F59" s="65">
        <f t="shared" si="18"/>
        <v>0</v>
      </c>
      <c r="G59" s="65">
        <f t="shared" si="19"/>
        <v>0</v>
      </c>
      <c r="H59" s="66">
        <f t="shared" si="12"/>
        <v>0</v>
      </c>
      <c r="I59" s="181">
        <f t="shared" si="13"/>
        <v>0</v>
      </c>
      <c r="J59" s="181">
        <f t="shared" si="14"/>
        <v>0</v>
      </c>
      <c r="K59" s="182">
        <f t="shared" si="15"/>
        <v>0</v>
      </c>
      <c r="L59" s="65">
        <v>2</v>
      </c>
      <c r="M59" s="65"/>
      <c r="N59" s="65"/>
      <c r="O59" s="66"/>
      <c r="P59" s="65"/>
      <c r="Q59" s="65"/>
      <c r="R59" s="182"/>
      <c r="S59" s="65"/>
      <c r="T59" s="65"/>
      <c r="U59" s="65"/>
      <c r="V59" s="66"/>
      <c r="W59" s="65"/>
      <c r="X59" s="65"/>
      <c r="Y59" s="182"/>
      <c r="Z59" s="65"/>
      <c r="AA59" s="65"/>
      <c r="AB59" s="65"/>
      <c r="AC59" s="66"/>
      <c r="AD59" s="65"/>
      <c r="AE59" s="65"/>
      <c r="AF59" s="182"/>
      <c r="AG59" s="65"/>
      <c r="AH59" s="65"/>
      <c r="AI59" s="65"/>
      <c r="AJ59" s="66"/>
      <c r="AK59" s="65"/>
      <c r="AL59" s="65"/>
      <c r="AM59" s="182"/>
      <c r="AN59" s="65"/>
      <c r="AO59" s="65"/>
      <c r="AP59" s="65"/>
      <c r="AQ59" s="66"/>
      <c r="AR59" s="65"/>
      <c r="AS59" s="65"/>
      <c r="AT59" s="182"/>
      <c r="AU59" s="65"/>
      <c r="AV59" s="65"/>
      <c r="AW59" s="65"/>
      <c r="AX59" s="66"/>
      <c r="AY59" s="65"/>
      <c r="AZ59" s="65"/>
      <c r="BA59" s="182"/>
      <c r="BB59" s="65" t="s">
        <v>23</v>
      </c>
    </row>
    <row r="60" spans="1:54" x14ac:dyDescent="0.3">
      <c r="A60" s="171"/>
      <c r="B60" s="188" t="s">
        <v>49</v>
      </c>
      <c r="C60" s="31">
        <f>SUM(C57:C59)</f>
        <v>72</v>
      </c>
      <c r="D60" s="31"/>
      <c r="E60" s="65">
        <f t="shared" ref="E60:G60" si="28">SUM(E57:E59)</f>
        <v>12</v>
      </c>
      <c r="F60" s="65"/>
      <c r="G60" s="65">
        <f t="shared" si="28"/>
        <v>60</v>
      </c>
      <c r="H60" s="66">
        <f t="shared" si="12"/>
        <v>0</v>
      </c>
      <c r="I60" s="181">
        <f t="shared" si="13"/>
        <v>0</v>
      </c>
      <c r="J60" s="181">
        <f t="shared" si="14"/>
        <v>0</v>
      </c>
      <c r="K60" s="182">
        <f t="shared" si="15"/>
        <v>0</v>
      </c>
      <c r="L60" s="65">
        <f>SUM(L57:L59)</f>
        <v>12</v>
      </c>
      <c r="M60" s="65">
        <f t="shared" ref="M60:BA60" si="29">SUM(M57:M57)</f>
        <v>0</v>
      </c>
      <c r="N60" s="65">
        <f t="shared" si="29"/>
        <v>0</v>
      </c>
      <c r="O60" s="66"/>
      <c r="P60" s="65">
        <f t="shared" si="29"/>
        <v>0</v>
      </c>
      <c r="Q60" s="65">
        <f t="shared" si="29"/>
        <v>0</v>
      </c>
      <c r="R60" s="182">
        <f t="shared" si="29"/>
        <v>0</v>
      </c>
      <c r="S60" s="65">
        <f t="shared" si="29"/>
        <v>0</v>
      </c>
      <c r="T60" s="65">
        <f t="shared" si="29"/>
        <v>0</v>
      </c>
      <c r="U60" s="65">
        <f t="shared" si="29"/>
        <v>0</v>
      </c>
      <c r="V60" s="66"/>
      <c r="W60" s="65">
        <f t="shared" si="29"/>
        <v>0</v>
      </c>
      <c r="X60" s="65">
        <f t="shared" si="29"/>
        <v>0</v>
      </c>
      <c r="Y60" s="182">
        <f t="shared" si="29"/>
        <v>0</v>
      </c>
      <c r="Z60" s="65">
        <f t="shared" si="29"/>
        <v>0</v>
      </c>
      <c r="AA60" s="65">
        <f t="shared" si="29"/>
        <v>0</v>
      </c>
      <c r="AB60" s="65">
        <f t="shared" si="29"/>
        <v>0</v>
      </c>
      <c r="AC60" s="66"/>
      <c r="AD60" s="65">
        <f t="shared" si="29"/>
        <v>0</v>
      </c>
      <c r="AE60" s="65">
        <f t="shared" si="29"/>
        <v>0</v>
      </c>
      <c r="AF60" s="182">
        <f t="shared" si="29"/>
        <v>0</v>
      </c>
      <c r="AG60" s="65">
        <f t="shared" si="29"/>
        <v>0</v>
      </c>
      <c r="AH60" s="65">
        <f t="shared" si="29"/>
        <v>0</v>
      </c>
      <c r="AI60" s="65">
        <f t="shared" si="29"/>
        <v>0</v>
      </c>
      <c r="AJ60" s="66"/>
      <c r="AK60" s="65">
        <f t="shared" si="29"/>
        <v>0</v>
      </c>
      <c r="AL60" s="65">
        <f t="shared" si="29"/>
        <v>0</v>
      </c>
      <c r="AM60" s="182">
        <f t="shared" si="29"/>
        <v>0</v>
      </c>
      <c r="AN60" s="65">
        <f t="shared" si="29"/>
        <v>0</v>
      </c>
      <c r="AO60" s="65">
        <f t="shared" si="29"/>
        <v>0</v>
      </c>
      <c r="AP60" s="65">
        <f t="shared" si="29"/>
        <v>0</v>
      </c>
      <c r="AQ60" s="66"/>
      <c r="AR60" s="65">
        <f t="shared" si="29"/>
        <v>0</v>
      </c>
      <c r="AS60" s="65">
        <f t="shared" si="29"/>
        <v>0</v>
      </c>
      <c r="AT60" s="182">
        <f t="shared" si="29"/>
        <v>0</v>
      </c>
      <c r="AU60" s="65">
        <f t="shared" si="29"/>
        <v>0</v>
      </c>
      <c r="AV60" s="65">
        <f t="shared" si="29"/>
        <v>0</v>
      </c>
      <c r="AW60" s="65">
        <f t="shared" si="29"/>
        <v>0</v>
      </c>
      <c r="AX60" s="66"/>
      <c r="AY60" s="65">
        <f t="shared" si="29"/>
        <v>0</v>
      </c>
      <c r="AZ60" s="65">
        <f t="shared" si="29"/>
        <v>0</v>
      </c>
      <c r="BA60" s="182">
        <f t="shared" si="29"/>
        <v>0</v>
      </c>
      <c r="BB60" s="65">
        <f>SUM(BB57:BB57)</f>
        <v>0</v>
      </c>
    </row>
    <row r="61" spans="1:54" ht="25.95" customHeight="1" x14ac:dyDescent="0.3">
      <c r="A61" s="229" t="s">
        <v>63</v>
      </c>
      <c r="B61" s="229"/>
      <c r="C61" s="70">
        <f t="shared" ref="C61:AH61" si="30">SUM(C24,C15,C37,C54,C60)</f>
        <v>4792</v>
      </c>
      <c r="D61" s="70">
        <f t="shared" si="30"/>
        <v>180</v>
      </c>
      <c r="E61" s="31">
        <f t="shared" si="30"/>
        <v>977</v>
      </c>
      <c r="F61" s="31">
        <f t="shared" si="30"/>
        <v>700</v>
      </c>
      <c r="G61" s="31">
        <f t="shared" si="30"/>
        <v>815</v>
      </c>
      <c r="H61" s="70">
        <f t="shared" si="30"/>
        <v>93</v>
      </c>
      <c r="I61" s="31">
        <f t="shared" si="30"/>
        <v>1100</v>
      </c>
      <c r="J61" s="31">
        <f t="shared" si="30"/>
        <v>1200</v>
      </c>
      <c r="K61" s="70">
        <f t="shared" si="30"/>
        <v>87</v>
      </c>
      <c r="L61" s="31">
        <f t="shared" si="30"/>
        <v>267</v>
      </c>
      <c r="M61" s="31">
        <f t="shared" si="30"/>
        <v>285</v>
      </c>
      <c r="N61" s="31">
        <f t="shared" si="30"/>
        <v>230</v>
      </c>
      <c r="O61" s="70">
        <f t="shared" si="30"/>
        <v>29</v>
      </c>
      <c r="P61" s="31">
        <f t="shared" si="30"/>
        <v>20</v>
      </c>
      <c r="Q61" s="31">
        <f t="shared" si="30"/>
        <v>0</v>
      </c>
      <c r="R61" s="70">
        <f t="shared" si="30"/>
        <v>1</v>
      </c>
      <c r="S61" s="31">
        <f t="shared" si="30"/>
        <v>205</v>
      </c>
      <c r="T61" s="31">
        <f t="shared" si="30"/>
        <v>205</v>
      </c>
      <c r="U61" s="31">
        <f t="shared" si="30"/>
        <v>165</v>
      </c>
      <c r="V61" s="70">
        <f t="shared" si="30"/>
        <v>22</v>
      </c>
      <c r="W61" s="31">
        <f t="shared" si="30"/>
        <v>120</v>
      </c>
      <c r="X61" s="31">
        <f t="shared" si="30"/>
        <v>120</v>
      </c>
      <c r="Y61" s="70">
        <f t="shared" si="30"/>
        <v>8</v>
      </c>
      <c r="Z61" s="31">
        <f t="shared" si="30"/>
        <v>200</v>
      </c>
      <c r="AA61" s="31">
        <f t="shared" si="30"/>
        <v>95</v>
      </c>
      <c r="AB61" s="31">
        <f t="shared" si="30"/>
        <v>115</v>
      </c>
      <c r="AC61" s="70">
        <f t="shared" si="30"/>
        <v>16</v>
      </c>
      <c r="AD61" s="31">
        <f t="shared" si="30"/>
        <v>400</v>
      </c>
      <c r="AE61" s="31">
        <f t="shared" si="30"/>
        <v>0</v>
      </c>
      <c r="AF61" s="70">
        <f t="shared" si="30"/>
        <v>14</v>
      </c>
      <c r="AG61" s="31">
        <f t="shared" si="30"/>
        <v>60</v>
      </c>
      <c r="AH61" s="31">
        <f t="shared" si="30"/>
        <v>50</v>
      </c>
      <c r="AI61" s="31">
        <f t="shared" ref="AI61:BB61" si="31">SUM(AI24,AI15,AI37,AI54,AI60)</f>
        <v>50</v>
      </c>
      <c r="AJ61" s="70">
        <f t="shared" si="31"/>
        <v>7</v>
      </c>
      <c r="AK61" s="31">
        <f t="shared" si="31"/>
        <v>80</v>
      </c>
      <c r="AL61" s="31">
        <f t="shared" si="31"/>
        <v>520</v>
      </c>
      <c r="AM61" s="70">
        <f t="shared" si="31"/>
        <v>23</v>
      </c>
      <c r="AN61" s="31">
        <f t="shared" si="31"/>
        <v>150</v>
      </c>
      <c r="AO61" s="31">
        <f t="shared" si="31"/>
        <v>40</v>
      </c>
      <c r="AP61" s="31">
        <f t="shared" si="31"/>
        <v>45</v>
      </c>
      <c r="AQ61" s="70">
        <f t="shared" si="31"/>
        <v>8</v>
      </c>
      <c r="AR61" s="31">
        <f t="shared" si="31"/>
        <v>280</v>
      </c>
      <c r="AS61" s="31">
        <f t="shared" si="31"/>
        <v>280</v>
      </c>
      <c r="AT61" s="70">
        <f t="shared" si="31"/>
        <v>22</v>
      </c>
      <c r="AU61" s="31">
        <f t="shared" si="31"/>
        <v>95</v>
      </c>
      <c r="AV61" s="31">
        <f t="shared" si="31"/>
        <v>25</v>
      </c>
      <c r="AW61" s="31">
        <f t="shared" si="31"/>
        <v>150</v>
      </c>
      <c r="AX61" s="70">
        <f t="shared" si="31"/>
        <v>11</v>
      </c>
      <c r="AY61" s="31">
        <f t="shared" si="31"/>
        <v>200</v>
      </c>
      <c r="AZ61" s="31">
        <f t="shared" si="31"/>
        <v>280</v>
      </c>
      <c r="BA61" s="70">
        <f t="shared" si="31"/>
        <v>19</v>
      </c>
      <c r="BB61" s="31">
        <f t="shared" si="31"/>
        <v>0</v>
      </c>
    </row>
    <row r="62" spans="1:54" x14ac:dyDescent="0.3">
      <c r="A62" s="235" t="s">
        <v>41</v>
      </c>
      <c r="B62" s="235"/>
      <c r="C62" s="235"/>
      <c r="D62" s="235"/>
      <c r="E62" s="235"/>
      <c r="F62" s="235"/>
      <c r="G62" s="235"/>
      <c r="H62" s="235"/>
      <c r="I62" s="235"/>
      <c r="J62" s="235"/>
      <c r="K62" s="235"/>
      <c r="L62" s="249">
        <f>L61+M61+N61+P61+Q61</f>
        <v>802</v>
      </c>
      <c r="M62" s="249"/>
      <c r="N62" s="249"/>
      <c r="O62" s="249"/>
      <c r="P62" s="249"/>
      <c r="Q62" s="249"/>
      <c r="R62" s="249"/>
      <c r="S62" s="249">
        <f>S61+T61+U61+W61+X61</f>
        <v>815</v>
      </c>
      <c r="T62" s="249"/>
      <c r="U62" s="249"/>
      <c r="V62" s="249"/>
      <c r="W62" s="249"/>
      <c r="X62" s="249"/>
      <c r="Y62" s="249"/>
      <c r="Z62" s="249">
        <f>Z61+AA61+AB61+AD61+AE61</f>
        <v>810</v>
      </c>
      <c r="AA62" s="249"/>
      <c r="AB62" s="249"/>
      <c r="AC62" s="249"/>
      <c r="AD62" s="249"/>
      <c r="AE62" s="249"/>
      <c r="AF62" s="249"/>
      <c r="AG62" s="249">
        <f>AG61+AH61+AI61+AK61+AL61</f>
        <v>760</v>
      </c>
      <c r="AH62" s="249"/>
      <c r="AI62" s="249"/>
      <c r="AJ62" s="249"/>
      <c r="AK62" s="249"/>
      <c r="AL62" s="249"/>
      <c r="AM62" s="249"/>
      <c r="AN62" s="249">
        <f>AN61+AO61+AP61+AR61+AS61</f>
        <v>795</v>
      </c>
      <c r="AO62" s="249"/>
      <c r="AP62" s="249"/>
      <c r="AQ62" s="249"/>
      <c r="AR62" s="249"/>
      <c r="AS62" s="249"/>
      <c r="AT62" s="249"/>
      <c r="AU62" s="249">
        <f>AU61+AV61+AW61+AY61+AZ61</f>
        <v>750</v>
      </c>
      <c r="AV62" s="249"/>
      <c r="AW62" s="249"/>
      <c r="AX62" s="249"/>
      <c r="AY62" s="249"/>
      <c r="AZ62" s="249"/>
      <c r="BA62" s="249"/>
      <c r="BB62" s="199">
        <f>SUM(L62:BA62)</f>
        <v>4732</v>
      </c>
    </row>
    <row r="63" spans="1:54" x14ac:dyDescent="0.3">
      <c r="A63" s="233" t="s">
        <v>42</v>
      </c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49">
        <f>L62+S62</f>
        <v>1617</v>
      </c>
      <c r="M63" s="249"/>
      <c r="N63" s="249"/>
      <c r="O63" s="249"/>
      <c r="P63" s="249"/>
      <c r="Q63" s="249"/>
      <c r="R63" s="249"/>
      <c r="S63" s="249"/>
      <c r="T63" s="249"/>
      <c r="U63" s="249"/>
      <c r="V63" s="249"/>
      <c r="W63" s="249"/>
      <c r="X63" s="249"/>
      <c r="Y63" s="249"/>
      <c r="Z63" s="249">
        <f t="shared" ref="Z63" si="32">Z62+AG62</f>
        <v>1570</v>
      </c>
      <c r="AA63" s="249"/>
      <c r="AB63" s="249"/>
      <c r="AC63" s="249"/>
      <c r="AD63" s="249"/>
      <c r="AE63" s="249"/>
      <c r="AF63" s="249"/>
      <c r="AG63" s="249"/>
      <c r="AH63" s="249"/>
      <c r="AI63" s="249"/>
      <c r="AJ63" s="249"/>
      <c r="AK63" s="249"/>
      <c r="AL63" s="249"/>
      <c r="AM63" s="249"/>
      <c r="AN63" s="249">
        <f t="shared" ref="AN63" si="33">AN62+AU62</f>
        <v>1545</v>
      </c>
      <c r="AO63" s="249"/>
      <c r="AP63" s="249"/>
      <c r="AQ63" s="249"/>
      <c r="AR63" s="249"/>
      <c r="AS63" s="249"/>
      <c r="AT63" s="249"/>
      <c r="AU63" s="249"/>
      <c r="AV63" s="249"/>
      <c r="AW63" s="249"/>
      <c r="AX63" s="249"/>
      <c r="AY63" s="249"/>
      <c r="AZ63" s="249"/>
      <c r="BA63" s="249"/>
      <c r="BB63" s="36">
        <f>L63+Z63+AN63</f>
        <v>4732</v>
      </c>
    </row>
    <row r="64" spans="1:54" x14ac:dyDescent="0.3">
      <c r="A64" s="233" t="s">
        <v>83</v>
      </c>
      <c r="B64" s="233"/>
      <c r="C64" s="233"/>
      <c r="D64" s="233"/>
      <c r="E64" s="233"/>
      <c r="F64" s="233"/>
      <c r="G64" s="233"/>
      <c r="H64" s="233"/>
      <c r="I64" s="233"/>
      <c r="J64" s="233"/>
      <c r="K64" s="233"/>
      <c r="L64" s="249">
        <f>O61+R61</f>
        <v>30</v>
      </c>
      <c r="M64" s="249"/>
      <c r="N64" s="249"/>
      <c r="O64" s="249"/>
      <c r="P64" s="249"/>
      <c r="Q64" s="249"/>
      <c r="R64" s="249"/>
      <c r="S64" s="249">
        <f>V61+Y61</f>
        <v>30</v>
      </c>
      <c r="T64" s="249"/>
      <c r="U64" s="249"/>
      <c r="V64" s="249"/>
      <c r="W64" s="249"/>
      <c r="X64" s="249"/>
      <c r="Y64" s="249"/>
      <c r="Z64" s="249">
        <f t="shared" ref="Z64" si="34">AC61+AF61</f>
        <v>30</v>
      </c>
      <c r="AA64" s="249"/>
      <c r="AB64" s="249"/>
      <c r="AC64" s="249"/>
      <c r="AD64" s="249"/>
      <c r="AE64" s="249"/>
      <c r="AF64" s="249"/>
      <c r="AG64" s="249">
        <f t="shared" ref="AG64" si="35">AJ61+AM61</f>
        <v>30</v>
      </c>
      <c r="AH64" s="249"/>
      <c r="AI64" s="249"/>
      <c r="AJ64" s="249"/>
      <c r="AK64" s="249"/>
      <c r="AL64" s="249"/>
      <c r="AM64" s="249"/>
      <c r="AN64" s="249">
        <f t="shared" ref="AN64" si="36">AQ61+AT61</f>
        <v>30</v>
      </c>
      <c r="AO64" s="249"/>
      <c r="AP64" s="249"/>
      <c r="AQ64" s="249"/>
      <c r="AR64" s="249"/>
      <c r="AS64" s="249"/>
      <c r="AT64" s="249"/>
      <c r="AU64" s="249">
        <f t="shared" ref="AU64" si="37">AX61+BA61</f>
        <v>30</v>
      </c>
      <c r="AV64" s="249"/>
      <c r="AW64" s="249"/>
      <c r="AX64" s="249"/>
      <c r="AY64" s="249"/>
      <c r="AZ64" s="249"/>
      <c r="BA64" s="249"/>
      <c r="BB64" s="199"/>
    </row>
    <row r="65" spans="1:54" x14ac:dyDescent="0.3">
      <c r="A65" s="233" t="s">
        <v>43</v>
      </c>
      <c r="B65" s="233"/>
      <c r="C65" s="233"/>
      <c r="D65" s="233"/>
      <c r="E65" s="233"/>
      <c r="F65" s="233"/>
      <c r="G65" s="233"/>
      <c r="H65" s="233"/>
      <c r="I65" s="233"/>
      <c r="J65" s="233"/>
      <c r="K65" s="233"/>
      <c r="L65" s="249">
        <v>4</v>
      </c>
      <c r="M65" s="249"/>
      <c r="N65" s="249"/>
      <c r="O65" s="249"/>
      <c r="P65" s="249"/>
      <c r="Q65" s="249"/>
      <c r="R65" s="249"/>
      <c r="S65" s="249">
        <v>3</v>
      </c>
      <c r="T65" s="249"/>
      <c r="U65" s="249"/>
      <c r="V65" s="249"/>
      <c r="W65" s="249"/>
      <c r="X65" s="249"/>
      <c r="Y65" s="249"/>
      <c r="Z65" s="249">
        <v>3</v>
      </c>
      <c r="AA65" s="249"/>
      <c r="AB65" s="249"/>
      <c r="AC65" s="249"/>
      <c r="AD65" s="249"/>
      <c r="AE65" s="249"/>
      <c r="AF65" s="249"/>
      <c r="AG65" s="249">
        <v>2</v>
      </c>
      <c r="AH65" s="249"/>
      <c r="AI65" s="249"/>
      <c r="AJ65" s="249"/>
      <c r="AK65" s="249"/>
      <c r="AL65" s="249"/>
      <c r="AM65" s="249"/>
      <c r="AN65" s="249">
        <v>4</v>
      </c>
      <c r="AO65" s="249"/>
      <c r="AP65" s="249"/>
      <c r="AQ65" s="249"/>
      <c r="AR65" s="249"/>
      <c r="AS65" s="249"/>
      <c r="AT65" s="249"/>
      <c r="AU65" s="249">
        <v>4</v>
      </c>
      <c r="AV65" s="249"/>
      <c r="AW65" s="249"/>
      <c r="AX65" s="249"/>
      <c r="AY65" s="249"/>
      <c r="AZ65" s="249"/>
      <c r="BA65" s="249"/>
      <c r="BB65" s="199"/>
    </row>
    <row r="66" spans="1:54" x14ac:dyDescent="0.3">
      <c r="A66" s="233" t="s">
        <v>75</v>
      </c>
      <c r="B66" s="233"/>
      <c r="C66" s="279" t="s">
        <v>51</v>
      </c>
      <c r="D66" s="279"/>
      <c r="E66" s="279"/>
      <c r="F66" s="199"/>
      <c r="G66" s="114">
        <v>1100</v>
      </c>
      <c r="H66" s="36"/>
      <c r="I66" s="36"/>
      <c r="J66" s="200"/>
      <c r="K66" s="36">
        <v>41</v>
      </c>
      <c r="L66" s="30"/>
      <c r="M66" s="30"/>
      <c r="N66" s="30"/>
      <c r="O66" s="30"/>
      <c r="P66" s="30">
        <f>SUM(P61)</f>
        <v>20</v>
      </c>
      <c r="Q66" s="30"/>
      <c r="R66" s="30"/>
      <c r="S66" s="30"/>
      <c r="T66" s="30"/>
      <c r="U66" s="30"/>
      <c r="V66" s="30"/>
      <c r="W66" s="31">
        <f>SUM(W61)</f>
        <v>120</v>
      </c>
      <c r="X66" s="31"/>
      <c r="Y66" s="31"/>
      <c r="Z66" s="31"/>
      <c r="AA66" s="31"/>
      <c r="AB66" s="31"/>
      <c r="AC66" s="31"/>
      <c r="AD66" s="31">
        <f>SUM(AD61)</f>
        <v>400</v>
      </c>
      <c r="AE66" s="31"/>
      <c r="AF66" s="31"/>
      <c r="AG66" s="30"/>
      <c r="AH66" s="30"/>
      <c r="AI66" s="30"/>
      <c r="AJ66" s="31"/>
      <c r="AK66" s="31">
        <f>SUM(AK61)</f>
        <v>80</v>
      </c>
      <c r="AL66" s="31"/>
      <c r="AM66" s="31"/>
      <c r="AN66" s="31"/>
      <c r="AO66" s="31"/>
      <c r="AP66" s="31"/>
      <c r="AQ66" s="31"/>
      <c r="AR66" s="31">
        <f>SUM(AR61)</f>
        <v>280</v>
      </c>
      <c r="AS66" s="31"/>
      <c r="AT66" s="30"/>
      <c r="AU66" s="30"/>
      <c r="AV66" s="30"/>
      <c r="AW66" s="30"/>
      <c r="AX66" s="30"/>
      <c r="AY66" s="30">
        <f>SUM(AY61)</f>
        <v>200</v>
      </c>
      <c r="AZ66" s="30"/>
      <c r="BA66" s="30"/>
      <c r="BB66" s="114">
        <f>SUM(L66:BA66)</f>
        <v>1100</v>
      </c>
    </row>
    <row r="67" spans="1:54" x14ac:dyDescent="0.3">
      <c r="A67" s="233" t="s">
        <v>76</v>
      </c>
      <c r="B67" s="233"/>
      <c r="C67" s="279" t="s">
        <v>51</v>
      </c>
      <c r="D67" s="279"/>
      <c r="E67" s="279"/>
      <c r="F67" s="199"/>
      <c r="G67" s="114">
        <v>1200</v>
      </c>
      <c r="H67" s="36"/>
      <c r="I67" s="36"/>
      <c r="J67" s="200"/>
      <c r="K67" s="36">
        <v>46</v>
      </c>
      <c r="L67" s="30"/>
      <c r="M67" s="30"/>
      <c r="N67" s="30"/>
      <c r="O67" s="30"/>
      <c r="P67" s="30"/>
      <c r="Q67" s="30">
        <f>SUM(Q61)</f>
        <v>0</v>
      </c>
      <c r="R67" s="30"/>
      <c r="S67" s="30"/>
      <c r="T67" s="30"/>
      <c r="U67" s="30"/>
      <c r="V67" s="30"/>
      <c r="W67" s="31"/>
      <c r="X67" s="31">
        <f>SUM(X61)</f>
        <v>120</v>
      </c>
      <c r="Y67" s="31"/>
      <c r="Z67" s="31"/>
      <c r="AA67" s="31"/>
      <c r="AB67" s="31"/>
      <c r="AC67" s="31"/>
      <c r="AD67" s="31"/>
      <c r="AE67" s="31">
        <f>SUM(AE61)</f>
        <v>0</v>
      </c>
      <c r="AF67" s="31"/>
      <c r="AG67" s="30"/>
      <c r="AH67" s="30"/>
      <c r="AI67" s="30"/>
      <c r="AJ67" s="31"/>
      <c r="AK67" s="31"/>
      <c r="AL67" s="31">
        <f>SUM(AL61)</f>
        <v>520</v>
      </c>
      <c r="AM67" s="31"/>
      <c r="AN67" s="31"/>
      <c r="AO67" s="31"/>
      <c r="AP67" s="31"/>
      <c r="AQ67" s="31"/>
      <c r="AR67" s="31"/>
      <c r="AS67" s="31">
        <f>SUM(AS61)</f>
        <v>280</v>
      </c>
      <c r="AT67" s="30"/>
      <c r="AU67" s="30"/>
      <c r="AV67" s="30"/>
      <c r="AW67" s="30"/>
      <c r="AX67" s="30"/>
      <c r="AY67" s="30"/>
      <c r="AZ67" s="31">
        <f>SUM(AZ61)</f>
        <v>280</v>
      </c>
      <c r="BA67" s="30"/>
      <c r="BB67" s="114">
        <f>SUM(L67:BA67)</f>
        <v>1200</v>
      </c>
    </row>
    <row r="68" spans="1:54" x14ac:dyDescent="0.3">
      <c r="A68" s="37"/>
      <c r="B68" s="21"/>
      <c r="C68" s="13"/>
      <c r="D68" s="13"/>
      <c r="E68" s="13"/>
      <c r="F68" s="13"/>
      <c r="G68" s="13"/>
      <c r="H68" s="13"/>
      <c r="I68" s="13"/>
      <c r="J68" s="13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 t="s">
        <v>104</v>
      </c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205"/>
    </row>
    <row r="69" spans="1:54" ht="182.4" customHeight="1" x14ac:dyDescent="0.3">
      <c r="A69" s="278" t="s">
        <v>105</v>
      </c>
      <c r="B69" s="278"/>
      <c r="C69" s="278"/>
      <c r="D69" s="278"/>
      <c r="E69" s="278"/>
      <c r="F69" s="278"/>
      <c r="G69" s="278"/>
      <c r="H69" s="278"/>
      <c r="I69" s="278"/>
      <c r="J69" s="278"/>
      <c r="K69" s="278"/>
      <c r="L69" s="278"/>
      <c r="M69" s="278"/>
      <c r="N69" s="278"/>
      <c r="O69" s="278"/>
      <c r="P69" s="278"/>
      <c r="Q69" s="278"/>
      <c r="R69" s="278"/>
      <c r="S69" s="278"/>
      <c r="T69" s="278"/>
      <c r="U69" s="278"/>
      <c r="V69" s="278"/>
      <c r="W69" s="278"/>
      <c r="X69" s="278"/>
      <c r="Y69" s="278"/>
      <c r="Z69" s="278"/>
      <c r="AA69" s="278"/>
      <c r="AB69" s="278"/>
      <c r="AC69" s="278"/>
      <c r="AD69" s="278"/>
      <c r="AE69" s="278"/>
      <c r="AF69" s="278"/>
      <c r="AG69" s="278"/>
      <c r="AH69" s="278"/>
      <c r="AI69" s="278"/>
      <c r="AJ69" s="278"/>
      <c r="AK69" s="278"/>
      <c r="AL69" s="278"/>
      <c r="AM69" s="278"/>
      <c r="AN69" s="278"/>
      <c r="AO69" s="278"/>
      <c r="AP69" s="278"/>
      <c r="AQ69" s="278"/>
      <c r="AR69" s="278"/>
      <c r="AS69" s="278"/>
      <c r="AT69" s="278"/>
      <c r="AU69" s="278"/>
      <c r="AV69" s="278"/>
      <c r="AW69" s="278"/>
      <c r="AX69" s="278"/>
      <c r="AY69" s="278"/>
      <c r="AZ69" s="278"/>
      <c r="BA69" s="278"/>
      <c r="BB69" s="278"/>
    </row>
    <row r="70" spans="1:54" x14ac:dyDescent="0.3">
      <c r="A70" s="228"/>
      <c r="B70" s="228"/>
      <c r="C70" s="15"/>
      <c r="D70" s="15"/>
      <c r="E70" s="15"/>
      <c r="F70" s="15"/>
      <c r="G70" s="15"/>
      <c r="H70" s="15"/>
      <c r="I70" s="15"/>
      <c r="J70" s="15"/>
      <c r="K70" s="15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5"/>
      <c r="AX70" s="15"/>
      <c r="AY70" s="14"/>
      <c r="AZ70" s="14"/>
      <c r="BA70" s="15"/>
      <c r="BB70" s="206"/>
    </row>
    <row r="71" spans="1:54" x14ac:dyDescent="0.3">
      <c r="A71" s="38"/>
      <c r="B71" s="22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6"/>
      <c r="AX71" s="16"/>
      <c r="AY71" s="14"/>
      <c r="AZ71" s="14"/>
      <c r="BA71" s="16"/>
      <c r="BB71" s="20"/>
    </row>
    <row r="72" spans="1:54" x14ac:dyDescent="0.3">
      <c r="A72" s="38"/>
      <c r="B72" s="22"/>
      <c r="C72" s="13"/>
      <c r="D72" s="13"/>
      <c r="E72" s="14"/>
      <c r="F72" s="14"/>
      <c r="G72" s="14"/>
      <c r="H72" s="14"/>
      <c r="I72" s="14"/>
      <c r="J72" s="14"/>
      <c r="K72" s="14"/>
      <c r="L72" s="5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2"/>
      <c r="Z72" s="12"/>
      <c r="AA72" s="12"/>
      <c r="AB72" s="12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52"/>
      <c r="AO72" s="52"/>
      <c r="AP72" s="52"/>
      <c r="AQ72" s="52"/>
      <c r="AR72" s="52"/>
      <c r="AS72" s="52"/>
      <c r="AT72" s="52"/>
      <c r="AU72" s="52"/>
      <c r="AV72" s="52"/>
      <c r="AW72" s="16"/>
      <c r="AX72" s="16"/>
      <c r="AY72" s="14"/>
      <c r="AZ72" s="14"/>
      <c r="BA72" s="16"/>
      <c r="BB72" s="20"/>
    </row>
    <row r="73" spans="1:54" x14ac:dyDescent="0.3">
      <c r="A73" s="38"/>
      <c r="B73" s="22"/>
      <c r="C73" s="14"/>
      <c r="D73" s="14"/>
      <c r="E73" s="14"/>
      <c r="F73" s="14"/>
      <c r="G73" s="14"/>
      <c r="H73" s="14"/>
      <c r="I73" s="14"/>
      <c r="J73" s="14"/>
      <c r="K73" s="14"/>
      <c r="L73" s="52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52"/>
      <c r="AO73" s="52"/>
      <c r="AP73" s="52"/>
      <c r="AQ73" s="52"/>
      <c r="AR73" s="52"/>
      <c r="AS73" s="52"/>
      <c r="AT73" s="52"/>
      <c r="AU73" s="52"/>
      <c r="AV73" s="52"/>
      <c r="AW73" s="16"/>
      <c r="AX73" s="16"/>
      <c r="AY73" s="14"/>
      <c r="AZ73" s="14"/>
      <c r="BA73" s="16"/>
      <c r="BB73" s="20"/>
    </row>
    <row r="74" spans="1:54" x14ac:dyDescent="0.3">
      <c r="A74" s="38"/>
      <c r="B74" s="22"/>
      <c r="C74" s="165"/>
      <c r="D74" s="169"/>
      <c r="E74" s="165"/>
      <c r="F74" s="165"/>
      <c r="G74" s="165"/>
      <c r="H74" s="165"/>
      <c r="I74" s="165"/>
      <c r="J74" s="165"/>
      <c r="K74" s="165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2"/>
      <c r="AW74" s="16"/>
      <c r="AX74" s="16"/>
      <c r="AY74" s="14"/>
      <c r="AZ74" s="14"/>
      <c r="BA74" s="16"/>
      <c r="BB74" s="20"/>
    </row>
  </sheetData>
  <mergeCells count="59">
    <mergeCell ref="S64:Y64"/>
    <mergeCell ref="Z64:AF64"/>
    <mergeCell ref="AG64:AM64"/>
    <mergeCell ref="AN64:AT64"/>
    <mergeCell ref="AU64:BA64"/>
    <mergeCell ref="A1:BA1"/>
    <mergeCell ref="A2:A4"/>
    <mergeCell ref="B2:B4"/>
    <mergeCell ref="C2:C4"/>
    <mergeCell ref="E2:E4"/>
    <mergeCell ref="F2:F4"/>
    <mergeCell ref="G2:G4"/>
    <mergeCell ref="H2:H4"/>
    <mergeCell ref="I2:I4"/>
    <mergeCell ref="J2:J4"/>
    <mergeCell ref="D2:D4"/>
    <mergeCell ref="K2:K4"/>
    <mergeCell ref="BB2:BB4"/>
    <mergeCell ref="L3:R3"/>
    <mergeCell ref="S3:Y3"/>
    <mergeCell ref="Z3:AF3"/>
    <mergeCell ref="AG3:AM3"/>
    <mergeCell ref="AN3:AT3"/>
    <mergeCell ref="AU3:BA3"/>
    <mergeCell ref="L2:Y2"/>
    <mergeCell ref="Z2:AM2"/>
    <mergeCell ref="AN2:BA2"/>
    <mergeCell ref="AG62:AM62"/>
    <mergeCell ref="AN62:AT62"/>
    <mergeCell ref="AU62:BA62"/>
    <mergeCell ref="A63:K63"/>
    <mergeCell ref="L63:Y63"/>
    <mergeCell ref="Z63:AM63"/>
    <mergeCell ref="AN63:BA63"/>
    <mergeCell ref="A62:K62"/>
    <mergeCell ref="L62:R62"/>
    <mergeCell ref="S62:Y62"/>
    <mergeCell ref="Z62:AF62"/>
    <mergeCell ref="L65:R65"/>
    <mergeCell ref="S65:Y65"/>
    <mergeCell ref="Z65:AF65"/>
    <mergeCell ref="AG65:AM65"/>
    <mergeCell ref="AN65:AT65"/>
    <mergeCell ref="L64:R64"/>
    <mergeCell ref="A70:B70"/>
    <mergeCell ref="A17:B17"/>
    <mergeCell ref="A5:B5"/>
    <mergeCell ref="A39:B39"/>
    <mergeCell ref="A26:B26"/>
    <mergeCell ref="A64:K64"/>
    <mergeCell ref="A61:B61"/>
    <mergeCell ref="A56:B56"/>
    <mergeCell ref="A69:BB69"/>
    <mergeCell ref="AU65:BA65"/>
    <mergeCell ref="A66:B66"/>
    <mergeCell ref="C66:E66"/>
    <mergeCell ref="A67:B67"/>
    <mergeCell ref="C67:E67"/>
    <mergeCell ref="A65:K65"/>
  </mergeCells>
  <pageMargins left="0.11811023622047245" right="0.11811023622047245" top="0.19685039370078741" bottom="0.15748031496062992" header="0.11811023622047245" footer="0.11811023622047245"/>
  <pageSetup orientation="landscape" r:id="rId1"/>
  <ignoredErrors>
    <ignoredError sqref="G5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 moich zmianach</vt:lpstr>
      <vt:lpstr>Nabór 2022_2023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WSPIA</dc:creator>
  <cp:lastModifiedBy>WSPIA</cp:lastModifiedBy>
  <cp:lastPrinted>2022-04-05T10:35:30Z</cp:lastPrinted>
  <dcterms:created xsi:type="dcterms:W3CDTF">2015-10-15T13:22:54Z</dcterms:created>
  <dcterms:modified xsi:type="dcterms:W3CDTF">2022-04-05T10:52:17Z</dcterms:modified>
</cp:coreProperties>
</file>